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amenwerking\RMO\Subsidies\Subsidieregister\2021 Alleen toegekend vermelden, niet vastgesteld\"/>
    </mc:Choice>
  </mc:AlternateContent>
  <xr:revisionPtr revIDLastSave="0" documentId="13_ncr:1_{62D0F3B7-DA7D-42DA-BAAC-DE101C545D9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Kolom A verborgen" sheetId="2" r:id="rId1"/>
    <sheet name="1000-tallen" sheetId="4" r:id="rId2"/>
    <sheet name="Blad1" sheetId="3" r:id="rId3"/>
    <sheet name="KB 2022" sheetId="1" r:id="rId4"/>
  </sheets>
  <definedNames>
    <definedName name="_xlnm._FilterDatabase" localSheetId="2" hidden="1">Blad1!$A$3:$G$3</definedName>
    <definedName name="_xlnm._FilterDatabase" localSheetId="3" hidden="1">'KB 2022'!$J$4:$K$55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4" l="1"/>
  <c r="E15" i="4"/>
  <c r="G30" i="2"/>
  <c r="E30" i="2"/>
  <c r="J31" i="4"/>
  <c r="B31" i="4"/>
  <c r="F31" i="4"/>
  <c r="E31" i="4" s="1"/>
  <c r="H6" i="4"/>
  <c r="H7" i="4"/>
  <c r="H8" i="4"/>
  <c r="H9" i="4"/>
  <c r="H10" i="4"/>
  <c r="H11" i="4"/>
  <c r="H12" i="4"/>
  <c r="H13" i="4"/>
  <c r="H14" i="4"/>
  <c r="H5" i="4"/>
  <c r="H31" i="4" s="1"/>
  <c r="E6" i="4"/>
  <c r="E7" i="4"/>
  <c r="E8" i="4"/>
  <c r="E9" i="4"/>
  <c r="E10" i="4"/>
  <c r="E11" i="4"/>
  <c r="E12" i="4"/>
  <c r="E13" i="4"/>
  <c r="E14" i="4"/>
  <c r="E16" i="4"/>
  <c r="E17" i="4"/>
  <c r="E18" i="4"/>
  <c r="E19" i="4"/>
  <c r="E20" i="4"/>
  <c r="E21" i="4"/>
  <c r="E22" i="4"/>
  <c r="E23" i="4"/>
  <c r="E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5" i="4"/>
  <c r="I2" i="2"/>
  <c r="H30" i="2"/>
  <c r="P3" i="1"/>
  <c r="B4" i="4" l="1"/>
  <c r="E4" i="4"/>
  <c r="D3" i="4"/>
  <c r="H4" i="4"/>
</calcChain>
</file>

<file path=xl/sharedStrings.xml><?xml version="1.0" encoding="utf-8"?>
<sst xmlns="http://schemas.openxmlformats.org/spreadsheetml/2006/main" count="438" uniqueCount="111">
  <si>
    <t>Datum</t>
  </si>
  <si>
    <t>Gebruiker</t>
  </si>
  <si>
    <t>Bedrijfscode</t>
  </si>
  <si>
    <t>Dienstjaar</t>
  </si>
  <si>
    <t>Periode van</t>
  </si>
  <si>
    <t>Periode t/m</t>
  </si>
  <si>
    <t>Inkomsten/Uitgaven/Saldo</t>
  </si>
  <si>
    <t>NTA001</t>
  </si>
  <si>
    <t>U</t>
  </si>
  <si>
    <t>Grootboeknummer</t>
  </si>
  <si>
    <t>Projectnummer</t>
  </si>
  <si>
    <t>Afdeling</t>
  </si>
  <si>
    <t>Activiteit</t>
  </si>
  <si>
    <t>Kostensoort</t>
  </si>
  <si>
    <t>^Ink/Uitg^</t>
  </si>
  <si>
    <t>Taak</t>
  </si>
  <si>
    <t>Periode</t>
  </si>
  <si>
    <t>Omschrijving</t>
  </si>
  <si>
    <t>Naam</t>
  </si>
  <si>
    <t>Dagboek</t>
  </si>
  <si>
    <t>Document</t>
  </si>
  <si>
    <t>Rechtennummer</t>
  </si>
  <si>
    <t>Opdrachtcode</t>
  </si>
  <si>
    <t>Bedrag</t>
  </si>
  <si>
    <t>Kwantiteit</t>
  </si>
  <si>
    <t>Type document</t>
  </si>
  <si>
    <t>Subsidie 2021</t>
  </si>
  <si>
    <t>Speeltuinvereniging Kinderdijk</t>
  </si>
  <si>
    <t>FACTUUR</t>
  </si>
  <si>
    <t>Stichting Kinderboerderij Alblasserdam</t>
  </si>
  <si>
    <t>Verplichting - Kledingbank, subsidie 2021</t>
  </si>
  <si>
    <t>MEMORIAAL</t>
  </si>
  <si>
    <t>Subsdie 2021</t>
  </si>
  <si>
    <t>Stichting Schuldhulpmaatje Drechtsteden</t>
  </si>
  <si>
    <t>Waarderingssubsidie 2021</t>
  </si>
  <si>
    <t>Stichting Voedselbank Alblasserdam</t>
  </si>
  <si>
    <t>Extra subsidie</t>
  </si>
  <si>
    <t>waarderingssubsidie voor het jaar 2021</t>
  </si>
  <si>
    <t>Stichting Scouting Alblasserdam</t>
  </si>
  <si>
    <t>waarderingssubsidie voor het jaar 2020</t>
  </si>
  <si>
    <t>subsidie 2021</t>
  </si>
  <si>
    <t>Stichting Jeugdland</t>
  </si>
  <si>
    <t>Stichting Slachtofferhulp Nederland (locatie Rotte</t>
  </si>
  <si>
    <t>Nederlandse Patientenvereniging Afdeling Alblasser</t>
  </si>
  <si>
    <t>Koninklijke Nederlandse Vereniging Eerste Hulp Bij</t>
  </si>
  <si>
    <t>Alblasserdam Turkse Kulturele Vereniging (Turk Kul</t>
  </si>
  <si>
    <t>Historische Vereniging West-Alblasserwaard</t>
  </si>
  <si>
    <t>Stichting Oranje Comité Alblasserdam</t>
  </si>
  <si>
    <t>Subsidie Gondelvaart 11-09-2021</t>
  </si>
  <si>
    <t>Stichting Op de Alblas</t>
  </si>
  <si>
    <t>VLO 14 Acc F174002 Waarderingssubsidie 2021</t>
  </si>
  <si>
    <t>Evenementensubsidie 2021</t>
  </si>
  <si>
    <t>Protestant Christelijke ouderenbond</t>
  </si>
  <si>
    <t>Ideele Stichting Wereldwinkel Alblasserdam</t>
  </si>
  <si>
    <t>Muziekvereniging "Excelsior"</t>
  </si>
  <si>
    <t>Stichting Gospel Music Foundation</t>
  </si>
  <si>
    <t>F174194 Subsidie 2021 SIMAV</t>
  </si>
  <si>
    <t>VLO 14 Acc F174194 Subsidie 2021</t>
  </si>
  <si>
    <t>179422 - SIMAV, subsidie 2022</t>
  </si>
  <si>
    <t>Waarderingssubsidie 2022</t>
  </si>
  <si>
    <t>Stichting tot Instandhouding van Molens in de Albl</t>
  </si>
  <si>
    <t>2020 Subsidie maatschappelijke inzet</t>
  </si>
  <si>
    <t>Voetbalvereniging Alblasserdam</t>
  </si>
  <si>
    <t>F174560 2020 Subsidie maatschappelijke inzet</t>
  </si>
  <si>
    <t>Subsidie avond vierdaagse (6 tm 9 juni 2021)</t>
  </si>
  <si>
    <t>Stichting Avond 4 Daagse Alblasserdam</t>
  </si>
  <si>
    <t>Subsidie Molenloop (02-10-2021)</t>
  </si>
  <si>
    <t>Atletiek Vereniging AAA</t>
  </si>
  <si>
    <t>Subsidie schaatsen februari 2021</t>
  </si>
  <si>
    <t>Alblasserdamse IJsclub</t>
  </si>
  <si>
    <t>Subsidie schoolvoetbaltoernoei 2021</t>
  </si>
  <si>
    <t>VLO 14 Acc F173991 Waarderingssubsidie 2021</t>
  </si>
  <si>
    <t>VLO 14 Acc F173993 Waarderingssubsidie 2021</t>
  </si>
  <si>
    <t>VLO 14 Acc F173994 Waarderingssubsidie 2021</t>
  </si>
  <si>
    <t>VLO 14 Acc F173996 Waarderingssubsidie 2021</t>
  </si>
  <si>
    <t>VLO 14 Acc F173997 Waarderingssubsidie 2021</t>
  </si>
  <si>
    <t>VLO 14 Acc F174000 Waarderingssubsidie 2021</t>
  </si>
  <si>
    <t>VLO 14 Acc F174001 Waarderingssubsidie 2021</t>
  </si>
  <si>
    <t>VLO 14 Acc F173992 Waarderingssubsidie 2021</t>
  </si>
  <si>
    <t>VLO 14 Acc F173995 Waarderingssubsidie 2021</t>
  </si>
  <si>
    <t>Rijlabels</t>
  </si>
  <si>
    <t>Eindtotaal</t>
  </si>
  <si>
    <t>Som van Bedrag</t>
  </si>
  <si>
    <t>(Meerdere items)</t>
  </si>
  <si>
    <t>Stichting De Sociale Basis</t>
  </si>
  <si>
    <t>Stichting Openbare Bibliotheek (a-z)</t>
  </si>
  <si>
    <t>Stichting Sociaal-Cultureel Centrum Alblasserdam</t>
  </si>
  <si>
    <t>Stichting WASKO</t>
  </si>
  <si>
    <t>Beheerstichting Sport Alblasserdam</t>
  </si>
  <si>
    <t>Stichting PIT kinderopvang &amp; onderwijs</t>
  </si>
  <si>
    <t>Stichting Jeugd-Punt</t>
  </si>
  <si>
    <t>Stichting Jeugdteams Zuid-Holland Zuid</t>
  </si>
  <si>
    <t>Stichting Reformatorische Peuterspeelzalen Alblass</t>
  </si>
  <si>
    <t>Jong JGZ</t>
  </si>
  <si>
    <t>Stichting Yulius</t>
  </si>
  <si>
    <t>Tribus Pro</t>
  </si>
  <si>
    <t>Stichting VluchtelingenWerk Zuidwest-Nederland</t>
  </si>
  <si>
    <t>Stichting Ondernemersfonds Alblasserdam</t>
  </si>
  <si>
    <t>Stichting Sporthal Molenzicht</t>
  </si>
  <si>
    <t>Studievaart B.V.</t>
  </si>
  <si>
    <t>Stichting Kledingbank Alblasserdam &amp; Omstreken</t>
  </si>
  <si>
    <t>Comité St. Jacobus Paardenmarkt</t>
  </si>
  <si>
    <t>Stichting Havenfestival Alblasserdam</t>
  </si>
  <si>
    <t>Handmatig op dagboek 10 gezet; opleidingen, door inkomstenderving kostendekkende evenementen</t>
  </si>
  <si>
    <t>Subsidievaststelling 2021</t>
  </si>
  <si>
    <t>Als losse regel toegevoegd</t>
  </si>
  <si>
    <t>Stichting Welzijn Alblasserdam</t>
  </si>
  <si>
    <t>Antes Zorg</t>
  </si>
  <si>
    <t>Antes Zorg B.V.</t>
  </si>
  <si>
    <t>Stichting Dordrecht Marketing en Partners</t>
  </si>
  <si>
    <t>VERBORGEN KOLOMMEN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</si>
</sst>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€&quot;\ * #,##0_ ;_ &quot;€&quot;\ * \-#,##0_ ;_ &quot;€&quot;\ * &quot;-&quot;_ ;_ @_ "/>
    <numFmt numFmtId="164" formatCode="dd\-mm\-yyyy"/>
    <numFmt numFmtId="165" formatCode="_ [$€-413]\ * #,##0.00_ ;_ [$€-413]\ * \-#,##0.00_ ;_ [$€-413]\ * &quot;-&quot;??_ ;_ @_ "/>
    <numFmt numFmtId="166" formatCode="_ [$€-413]\ * #,##0_ ;_ [$€-413]\ * \-#,##0_ ;_ [$€-413]\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22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6" fillId="33" borderId="0" xfId="0" applyFont="1" applyFill="1" applyAlignment="1">
      <alignment wrapText="1"/>
    </xf>
    <xf numFmtId="1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pivotButton="1"/>
    <xf numFmtId="0" fontId="0" fillId="34" borderId="0" xfId="0" applyFill="1"/>
    <xf numFmtId="2" fontId="0" fillId="0" borderId="0" xfId="0" applyNumberFormat="1"/>
    <xf numFmtId="0" fontId="0" fillId="35" borderId="0" xfId="0" applyFill="1"/>
    <xf numFmtId="0" fontId="0" fillId="36" borderId="0" xfId="0" applyFill="1"/>
    <xf numFmtId="42" fontId="0" fillId="36" borderId="0" xfId="0" applyNumberFormat="1" applyFill="1"/>
    <xf numFmtId="0" fontId="16" fillId="35" borderId="10" xfId="0" applyFont="1" applyFill="1" applyBorder="1"/>
    <xf numFmtId="0" fontId="0" fillId="36" borderId="0" xfId="0" applyFont="1" applyFill="1" applyAlignment="1">
      <alignment horizontal="left"/>
    </xf>
    <xf numFmtId="0" fontId="16" fillId="36" borderId="11" xfId="0" applyFont="1" applyFill="1" applyBorder="1"/>
    <xf numFmtId="42" fontId="16" fillId="36" borderId="11" xfId="0" applyNumberFormat="1" applyFont="1" applyFill="1" applyBorder="1"/>
    <xf numFmtId="0" fontId="0" fillId="37" borderId="0" xfId="0" applyFont="1" applyFill="1" applyAlignment="1">
      <alignment horizontal="left"/>
    </xf>
    <xf numFmtId="42" fontId="0" fillId="37" borderId="0" xfId="0" applyNumberFormat="1" applyFill="1"/>
    <xf numFmtId="0" fontId="0" fillId="37" borderId="0" xfId="0" applyFill="1"/>
    <xf numFmtId="165" fontId="0" fillId="36" borderId="0" xfId="0" applyNumberFormat="1" applyFill="1"/>
    <xf numFmtId="166" fontId="0" fillId="36" borderId="0" xfId="0" applyNumberFormat="1" applyFill="1"/>
    <xf numFmtId="165" fontId="0" fillId="37" borderId="0" xfId="0" applyNumberFormat="1" applyFill="1"/>
    <xf numFmtId="0" fontId="16" fillId="35" borderId="0" xfId="0" applyFont="1" applyFill="1"/>
    <xf numFmtId="166" fontId="16" fillId="35" borderId="0" xfId="0" applyNumberFormat="1" applyFont="1" applyFill="1"/>
    <xf numFmtId="165" fontId="16" fillId="35" borderId="0" xfId="0" applyNumberFormat="1" applyFont="1" applyFill="1"/>
    <xf numFmtId="42" fontId="16" fillId="35" borderId="0" xfId="0" applyNumberFormat="1" applyFont="1" applyFill="1"/>
    <xf numFmtId="166" fontId="16" fillId="38" borderId="0" xfId="0" applyNumberFormat="1" applyFont="1" applyFill="1"/>
    <xf numFmtId="166" fontId="0" fillId="38" borderId="0" xfId="0" applyNumberFormat="1" applyFill="1"/>
    <xf numFmtId="166" fontId="16" fillId="34" borderId="0" xfId="0" applyNumberFormat="1" applyFont="1" applyFill="1"/>
    <xf numFmtId="0" fontId="16" fillId="34" borderId="0" xfId="0" applyFont="1" applyFill="1"/>
    <xf numFmtId="166" fontId="16" fillId="38" borderId="12" xfId="0" applyNumberFormat="1" applyFont="1" applyFill="1" applyBorder="1"/>
    <xf numFmtId="0" fontId="16" fillId="38" borderId="0" xfId="0" applyFont="1" applyFill="1"/>
    <xf numFmtId="0" fontId="0" fillId="38" borderId="0" xfId="0" applyFill="1"/>
    <xf numFmtId="165" fontId="16" fillId="38" borderId="0" xfId="0" applyNumberFormat="1" applyFont="1" applyFill="1"/>
    <xf numFmtId="166" fontId="0" fillId="38" borderId="12" xfId="0" applyNumberFormat="1" applyFill="1" applyBorder="1"/>
    <xf numFmtId="10" fontId="0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Procent" xfId="42" builtinId="5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70"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626185</xdr:colOff>
      <xdr:row>13</xdr:row>
      <xdr:rowOff>38549</xdr:rowOff>
    </xdr:from>
    <xdr:to>
      <xdr:col>6</xdr:col>
      <xdr:colOff>528918</xdr:colOff>
      <xdr:row>28</xdr:row>
      <xdr:rowOff>19575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DDB5BB8-4A42-449E-B60C-69472925B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526" y="2369373"/>
          <a:ext cx="2457674" cy="2670437"/>
        </a:xfrm>
        <a:prstGeom prst="rect">
          <a:avLst/>
        </a:prstGeom>
      </xdr:spPr>
    </xdr:pic>
    <xdr:clientData/>
  </xdr:twoCellAnchor>
  <xdr:twoCellAnchor editAs="oneCell">
    <xdr:from>
      <xdr:col>8</xdr:col>
      <xdr:colOff>196137</xdr:colOff>
      <xdr:row>3</xdr:row>
      <xdr:rowOff>56028</xdr:rowOff>
    </xdr:from>
    <xdr:to>
      <xdr:col>21</xdr:col>
      <xdr:colOff>491938</xdr:colOff>
      <xdr:row>27</xdr:row>
      <xdr:rowOff>26893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6BE055EA-E862-4F72-BE64-5125207F8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3313" y="627528"/>
          <a:ext cx="8162331" cy="4542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14</xdr:row>
      <xdr:rowOff>11206</xdr:rowOff>
    </xdr:from>
    <xdr:to>
      <xdr:col>8</xdr:col>
      <xdr:colOff>0</xdr:colOff>
      <xdr:row>29</xdr:row>
      <xdr:rowOff>190499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73F6DF5-A63A-49C7-91AF-CC86B2009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0412" y="2319618"/>
          <a:ext cx="3104029" cy="303679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us, NA (Nadim)" refreshedDate="44749.795593634262" createdVersion="7" refreshedVersion="7" minRefreshableVersion="3" recordCount="51" xr:uid="{A30D89E4-2433-4772-B1EF-F4BDF31B3309}">
  <cacheSource type="worksheet">
    <worksheetSource ref="A4:R55" sheet="KB 2022"/>
  </cacheSource>
  <cacheFields count="18">
    <cacheField name="Grootboeknummer" numFmtId="1">
      <sharedItems containsSemiMixedTypes="0" containsString="0" containsNumber="1" containsInteger="1" minValue="63550000" maxValue="64400050"/>
    </cacheField>
    <cacheField name="Projectnummer" numFmtId="0">
      <sharedItems containsNonDate="0" containsString="0" containsBlank="1"/>
    </cacheField>
    <cacheField name="Afdeling" numFmtId="0">
      <sharedItems containsNonDate="0" containsString="0" containsBlank="1"/>
    </cacheField>
    <cacheField name="Activiteit" numFmtId="0">
      <sharedItems containsNonDate="0" containsString="0" containsBlank="1"/>
    </cacheField>
    <cacheField name="Kostensoort" numFmtId="0">
      <sharedItems containsSemiMixedTypes="0" containsString="0" containsNumber="1" containsInteger="1" minValue="43765" maxValue="43765"/>
    </cacheField>
    <cacheField name="^Ink/Uitg^" numFmtId="0">
      <sharedItems/>
    </cacheField>
    <cacheField name="Taak" numFmtId="0">
      <sharedItems containsBlank="1"/>
    </cacheField>
    <cacheField name="Periode" numFmtId="0">
      <sharedItems containsSemiMixedTypes="0" containsString="0" containsNumber="1" containsInteger="1" minValue="1" maxValue="13"/>
    </cacheField>
    <cacheField name="Datum" numFmtId="164">
      <sharedItems containsSemiMixedTypes="0" containsNonDate="0" containsDate="1" containsString="0" minDate="2021-01-21T00:00:00" maxDate="2022-04-22T00:00:00"/>
    </cacheField>
    <cacheField name="Omschrijving" numFmtId="0">
      <sharedItems count="30">
        <s v="Subsidie 2021"/>
        <s v="Verplichting - Kledingbank, subsidie 2021"/>
        <s v="Subsdie 2021"/>
        <s v="Waarderingssubsidie 2021"/>
        <s v="Extra subsidie"/>
        <s v="waarderingssubsidie voor het jaar 2021"/>
        <s v="waarderingssubsidie voor het jaar 2020"/>
        <s v="Subsidie Gondelvaart 11-09-2021"/>
        <s v="VLO 14 Acc F174002 Waarderingssubsidie 2021"/>
        <s v="Evenementensubsidie 2021"/>
        <s v="F174194 Subsidie 2021 SIMAV"/>
        <s v="VLO 14 Acc F174194 Subsidie 2021"/>
        <s v="179422 - SIMAV, subsidie 2022"/>
        <s v="Waarderingssubsidie 2022"/>
        <s v="2020 Subsidie maatschappelijke inzet"/>
        <s v="F174560 2020 Subsidie maatschappelijke inzet"/>
        <s v="Subsidie avond vierdaagse (6 tm 9 juni 2021)"/>
        <s v="Subsidie Molenloop (02-10-2021)"/>
        <s v="Subsidie schaatsen februari 2021"/>
        <s v="Subsidie schoolvoetbaltoernoei 2021"/>
        <s v="VLO 14 Acc F173991 Waarderingssubsidie 2021"/>
        <s v="VLO 14 Acc F173993 Waarderingssubsidie 2021"/>
        <s v="VLO 14 Acc F173994 Waarderingssubsidie 2021"/>
        <s v="VLO 14 Acc F173996 Waarderingssubsidie 2021"/>
        <s v="VLO 14 Acc F173997 Waarderingssubsidie 2021"/>
        <s v="VLO 14 Acc F174000 Waarderingssubsidie 2021"/>
        <s v="VLO 14 Acc F174001 Waarderingssubsidie 2021"/>
        <s v="VLO 14 Acc F173992 Waarderingssubsidie 2021"/>
        <s v="VLO 14 Acc F173995 Waarderingssubsidie 2021"/>
        <s v="Subsidievaststelling 2021"/>
      </sharedItems>
    </cacheField>
    <cacheField name="Naam" numFmtId="0">
      <sharedItems count="40">
        <s v="Speeltuinvereniging Kinderdijk"/>
        <s v="Stichting Kinderboerderij Alblasserdam"/>
        <s v="Verplichting - Kledingbank, subsidie 2021"/>
        <s v="Stichting Schuldhulpmaatje Drechtsteden"/>
        <s v="Stichting Voedselbank Alblasserdam"/>
        <s v="Stichting Scouting Alblasserdam"/>
        <s v="Stichting Jeugdland"/>
        <s v="Stichting Slachtofferhulp Nederland (locatie Rotte"/>
        <s v="Nederlandse Patientenvereniging Afdeling Alblasser"/>
        <s v="Koninklijke Nederlandse Vereniging Eerste Hulp Bij"/>
        <s v="Alblasserdam Turkse Kulturele Vereniging (Turk Kul"/>
        <s v="Historische Vereniging West-Alblasserwaard"/>
        <s v="Stichting Oranje Comité Alblasserdam"/>
        <s v="Stichting Op de Alblas"/>
        <s v="VLO 14 Acc F174002 Waarderingssubsidie 2021"/>
        <s v="Protestant Christelijke ouderenbond"/>
        <s v="Ideele Stichting Wereldwinkel Alblasserdam"/>
        <s v="Muziekvereniging &quot;Excelsior&quot;"/>
        <s v="Stichting Gospel Music Foundation"/>
        <s v="F174194 Subsidie 2021 SIMAV"/>
        <s v="VLO 14 Acc F174194 Subsidie 2021"/>
        <s v="179422 - SIMAV, subsidie 2022"/>
        <s v="Stichting tot Instandhouding van Molens in de Albl"/>
        <s v="Voetbalvereniging Alblasserdam"/>
        <s v="F174560 2020 Subsidie maatschappelijke inzet"/>
        <s v="Stichting Avond 4 Daagse Alblasserdam"/>
        <s v="Atletiek Vereniging AAA"/>
        <s v="Alblasserdamse IJsclub"/>
        <s v="VLO 14 Acc F173991 Waarderingssubsidie 2021"/>
        <s v="VLO 14 Acc F173993 Waarderingssubsidie 2021"/>
        <s v="VLO 14 Acc F173994 Waarderingssubsidie 2021"/>
        <s v="VLO 14 Acc F173996 Waarderingssubsidie 2021"/>
        <s v="VLO 14 Acc F173997 Waarderingssubsidie 2021"/>
        <s v="VLO 14 Acc F174000 Waarderingssubsidie 2021"/>
        <s v="VLO 14 Acc F174001 Waarderingssubsidie 2021"/>
        <s v="VLO 14 Acc F173992 Waarderingssubsidie 2021"/>
        <s v="VLO 14 Acc F173995 Waarderingssubsidie 2021"/>
        <s v="Stichting Kledingbank Alblasserdam &amp; Omstreken"/>
        <s v="Comité St. Jacobus Paardenmarkt"/>
        <s v="Stichting Havenfestival Alblasserdam"/>
      </sharedItems>
    </cacheField>
    <cacheField name="Dagboek" numFmtId="0">
      <sharedItems containsSemiMixedTypes="0" containsString="0" containsNumber="1" containsInteger="1" minValue="10" maxValue="40" count="3">
        <n v="10"/>
        <n v="40"/>
        <n v="14"/>
      </sharedItems>
    </cacheField>
    <cacheField name="Document" numFmtId="0">
      <sharedItems containsSemiMixedTypes="0" containsString="0" containsNumber="1" containsInteger="1" minValue="103381" maxValue="181406"/>
    </cacheField>
    <cacheField name="Rechtennummer" numFmtId="0">
      <sharedItems containsBlank="1"/>
    </cacheField>
    <cacheField name="Opdrachtcode" numFmtId="0">
      <sharedItems containsNonDate="0" containsString="0" containsBlank="1"/>
    </cacheField>
    <cacheField name="Bedrag" numFmtId="2">
      <sharedItems containsSemiMixedTypes="0" containsString="0" containsNumber="1" minValue="-5000" maxValue="10000"/>
    </cacheField>
    <cacheField name="Kwantiteit" numFmtId="2">
      <sharedItems containsSemiMixedTypes="0" containsString="0" containsNumber="1" containsInteger="1" minValue="0" maxValue="0"/>
    </cacheField>
    <cacheField name="Type documen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">
  <r>
    <n v="63550000"/>
    <m/>
    <m/>
    <m/>
    <n v="43765"/>
    <s v="U"/>
    <m/>
    <n v="12"/>
    <d v="2022-01-14T00:00:00"/>
    <x v="0"/>
    <x v="0"/>
    <x v="0"/>
    <n v="179721"/>
    <m/>
    <m/>
    <n v="1370"/>
    <n v="0"/>
    <s v="FACTUUR"/>
  </r>
  <r>
    <n v="63900000"/>
    <m/>
    <m/>
    <m/>
    <n v="43765"/>
    <s v="U"/>
    <m/>
    <n v="3"/>
    <d v="2021-03-10T00:00:00"/>
    <x v="0"/>
    <x v="1"/>
    <x v="0"/>
    <n v="175168"/>
    <m/>
    <m/>
    <n v="5000"/>
    <n v="0"/>
    <s v="FACTUUR"/>
  </r>
  <r>
    <n v="63900000"/>
    <m/>
    <m/>
    <m/>
    <n v="43765"/>
    <s v="U"/>
    <m/>
    <n v="13"/>
    <d v="2022-03-22T09:50:07"/>
    <x v="1"/>
    <x v="2"/>
    <x v="1"/>
    <n v="103593"/>
    <m/>
    <m/>
    <n v="5000"/>
    <n v="0"/>
    <s v="MEMORIAAL"/>
  </r>
  <r>
    <n v="63900233"/>
    <m/>
    <m/>
    <m/>
    <n v="43765"/>
    <s v="U"/>
    <m/>
    <n v="3"/>
    <d v="2021-03-29T00:00:00"/>
    <x v="2"/>
    <x v="3"/>
    <x v="0"/>
    <n v="175525"/>
    <m/>
    <m/>
    <n v="4000"/>
    <n v="0"/>
    <s v="FACTUUR"/>
  </r>
  <r>
    <n v="63900233"/>
    <m/>
    <m/>
    <m/>
    <n v="43765"/>
    <s v="U"/>
    <m/>
    <n v="12"/>
    <d v="2022-01-03T00:00:00"/>
    <x v="3"/>
    <x v="4"/>
    <x v="0"/>
    <n v="179696"/>
    <m/>
    <m/>
    <n v="7000"/>
    <n v="0"/>
    <s v="FACTUUR"/>
  </r>
  <r>
    <n v="63900241"/>
    <m/>
    <m/>
    <m/>
    <n v="43765"/>
    <s v="U"/>
    <m/>
    <n v="7"/>
    <d v="2021-07-14T00:00:00"/>
    <x v="4"/>
    <x v="4"/>
    <x v="0"/>
    <n v="176946"/>
    <m/>
    <m/>
    <n v="3000"/>
    <n v="0"/>
    <s v="FACTUUR"/>
  </r>
  <r>
    <n v="63900405"/>
    <m/>
    <m/>
    <m/>
    <n v="43765"/>
    <s v="U"/>
    <m/>
    <n v="13"/>
    <d v="2022-03-15T00:00:00"/>
    <x v="5"/>
    <x v="5"/>
    <x v="2"/>
    <n v="178779"/>
    <m/>
    <m/>
    <n v="2086"/>
    <n v="0"/>
    <s v="FACTUUR"/>
  </r>
  <r>
    <n v="63900405"/>
    <m/>
    <m/>
    <m/>
    <n v="43765"/>
    <s v="U"/>
    <m/>
    <n v="13"/>
    <d v="2022-03-15T00:00:00"/>
    <x v="6"/>
    <x v="5"/>
    <x v="2"/>
    <n v="178780"/>
    <m/>
    <m/>
    <n v="2086"/>
    <n v="0"/>
    <s v="FACTUUR"/>
  </r>
  <r>
    <n v="63900410"/>
    <m/>
    <m/>
    <m/>
    <n v="43765"/>
    <s v="U"/>
    <m/>
    <n v="7"/>
    <d v="2021-07-14T00:00:00"/>
    <x v="0"/>
    <x v="6"/>
    <x v="0"/>
    <n v="177121"/>
    <m/>
    <m/>
    <n v="5093"/>
    <n v="0"/>
    <s v="FACTUUR"/>
  </r>
  <r>
    <n v="63900520"/>
    <m/>
    <m/>
    <m/>
    <n v="43765"/>
    <s v="U"/>
    <m/>
    <n v="12"/>
    <d v="2022-01-12T00:00:00"/>
    <x v="0"/>
    <x v="7"/>
    <x v="0"/>
    <n v="179722"/>
    <m/>
    <m/>
    <n v="5978"/>
    <n v="0"/>
    <s v="FACTUUR"/>
  </r>
  <r>
    <n v="63900525"/>
    <m/>
    <m/>
    <m/>
    <n v="43765"/>
    <s v="U"/>
    <m/>
    <n v="13"/>
    <d v="2022-03-15T00:00:00"/>
    <x v="3"/>
    <x v="8"/>
    <x v="2"/>
    <n v="179211"/>
    <m/>
    <m/>
    <n v="522"/>
    <n v="0"/>
    <s v="FACTUUR"/>
  </r>
  <r>
    <n v="64100035"/>
    <m/>
    <m/>
    <m/>
    <n v="43765"/>
    <s v="U"/>
    <m/>
    <n v="12"/>
    <d v="2022-01-03T00:00:00"/>
    <x v="0"/>
    <x v="9"/>
    <x v="0"/>
    <n v="179697"/>
    <m/>
    <m/>
    <n v="2000"/>
    <n v="0"/>
    <s v="FACTUUR"/>
  </r>
  <r>
    <n v="64100035"/>
    <m/>
    <m/>
    <m/>
    <n v="43765"/>
    <s v="U"/>
    <m/>
    <n v="13"/>
    <d v="2022-03-22T09:50:07"/>
    <x v="0"/>
    <x v="9"/>
    <x v="0"/>
    <n v="103593"/>
    <s v="Handmatig op dagboek 10 gezet; opleidingen, door inkomstenderving kostendekkende evenementen"/>
    <m/>
    <n v="2500"/>
    <n v="0"/>
    <s v="MEMORIAAL"/>
  </r>
  <r>
    <n v="64150000"/>
    <m/>
    <m/>
    <m/>
    <n v="43765"/>
    <s v="U"/>
    <m/>
    <n v="3"/>
    <d v="2021-04-06T00:00:00"/>
    <x v="2"/>
    <x v="10"/>
    <x v="0"/>
    <n v="175443"/>
    <m/>
    <m/>
    <n v="1271"/>
    <n v="0"/>
    <s v="FACTUUR"/>
  </r>
  <r>
    <n v="64150000"/>
    <m/>
    <m/>
    <m/>
    <n v="43765"/>
    <s v="U"/>
    <m/>
    <n v="4"/>
    <d v="2021-04-06T00:00:00"/>
    <x v="0"/>
    <x v="11"/>
    <x v="0"/>
    <n v="175684"/>
    <m/>
    <m/>
    <n v="1480"/>
    <n v="0"/>
    <s v="FACTUUR"/>
  </r>
  <r>
    <n v="64150000"/>
    <m/>
    <m/>
    <m/>
    <n v="43765"/>
    <s v="U"/>
    <m/>
    <n v="6"/>
    <d v="2021-06-30T00:00:00"/>
    <x v="0"/>
    <x v="12"/>
    <x v="0"/>
    <n v="176941"/>
    <m/>
    <m/>
    <n v="900"/>
    <n v="0"/>
    <s v="FACTUUR"/>
  </r>
  <r>
    <n v="64150000"/>
    <m/>
    <m/>
    <m/>
    <n v="43765"/>
    <s v="U"/>
    <m/>
    <n v="7"/>
    <d v="2021-07-14T00:00:00"/>
    <x v="7"/>
    <x v="13"/>
    <x v="0"/>
    <n v="177063"/>
    <m/>
    <m/>
    <n v="900"/>
    <n v="0"/>
    <s v="FACTUUR"/>
  </r>
  <r>
    <n v="64150000"/>
    <m/>
    <m/>
    <m/>
    <n v="43765"/>
    <s v="U"/>
    <m/>
    <n v="8"/>
    <d v="2021-08-19T10:36:58"/>
    <x v="8"/>
    <x v="14"/>
    <x v="1"/>
    <n v="103462"/>
    <m/>
    <m/>
    <n v="900"/>
    <n v="0"/>
    <s v="MEMORIAAL"/>
  </r>
  <r>
    <n v="64150000"/>
    <m/>
    <m/>
    <m/>
    <n v="43765"/>
    <s v="U"/>
    <m/>
    <n v="11"/>
    <d v="2021-12-06T00:00:00"/>
    <x v="9"/>
    <x v="15"/>
    <x v="0"/>
    <n v="179009"/>
    <m/>
    <m/>
    <n v="900"/>
    <n v="0"/>
    <s v="FACTUUR"/>
  </r>
  <r>
    <n v="64150000"/>
    <m/>
    <m/>
    <m/>
    <n v="43765"/>
    <s v="U"/>
    <m/>
    <n v="12"/>
    <d v="2021-12-06T00:00:00"/>
    <x v="3"/>
    <x v="8"/>
    <x v="0"/>
    <n v="179211"/>
    <m/>
    <m/>
    <n v="522"/>
    <n v="0"/>
    <s v="FACTUUR"/>
  </r>
  <r>
    <n v="64150000"/>
    <m/>
    <m/>
    <m/>
    <n v="43765"/>
    <s v="U"/>
    <m/>
    <n v="13"/>
    <d v="2022-03-15T00:00:00"/>
    <x v="3"/>
    <x v="8"/>
    <x v="2"/>
    <n v="179211"/>
    <m/>
    <m/>
    <n v="-522"/>
    <n v="0"/>
    <s v="FACTUUR"/>
  </r>
  <r>
    <n v="64200030"/>
    <m/>
    <m/>
    <m/>
    <n v="43765"/>
    <s v="U"/>
    <m/>
    <n v="3"/>
    <d v="2021-03-15T00:00:00"/>
    <x v="0"/>
    <x v="16"/>
    <x v="0"/>
    <n v="175169"/>
    <m/>
    <m/>
    <n v="1040"/>
    <n v="0"/>
    <s v="FACTUUR"/>
  </r>
  <r>
    <n v="64200030"/>
    <m/>
    <m/>
    <m/>
    <n v="43765"/>
    <s v="U"/>
    <m/>
    <n v="4"/>
    <d v="2021-04-26T00:00:00"/>
    <x v="0"/>
    <x v="17"/>
    <x v="0"/>
    <n v="175683"/>
    <m/>
    <m/>
    <n v="10000"/>
    <n v="0"/>
    <s v="FACTUUR"/>
  </r>
  <r>
    <n v="64200030"/>
    <m/>
    <m/>
    <m/>
    <n v="43765"/>
    <s v="U"/>
    <m/>
    <n v="4"/>
    <d v="2021-04-26T00:00:00"/>
    <x v="0"/>
    <x v="18"/>
    <x v="0"/>
    <n v="175682"/>
    <m/>
    <m/>
    <n v="10000"/>
    <n v="0"/>
    <s v="FACTUUR"/>
  </r>
  <r>
    <n v="64200050"/>
    <m/>
    <m/>
    <m/>
    <n v="43765"/>
    <s v="U"/>
    <m/>
    <n v="4"/>
    <d v="2021-05-05T12:45:49"/>
    <x v="10"/>
    <x v="19"/>
    <x v="1"/>
    <n v="103381"/>
    <m/>
    <m/>
    <n v="5000"/>
    <n v="0"/>
    <s v="MEMORIAAL"/>
  </r>
  <r>
    <n v="64200050"/>
    <m/>
    <m/>
    <m/>
    <n v="43765"/>
    <s v="U"/>
    <m/>
    <n v="8"/>
    <d v="2021-08-19T10:36:58"/>
    <x v="11"/>
    <x v="20"/>
    <x v="1"/>
    <n v="103462"/>
    <m/>
    <m/>
    <n v="5000"/>
    <n v="0"/>
    <s v="MEMORIAAL"/>
  </r>
  <r>
    <n v="64200050"/>
    <m/>
    <m/>
    <m/>
    <n v="43765"/>
    <s v="U"/>
    <m/>
    <n v="12"/>
    <d v="2022-02-01T12:10:27"/>
    <x v="12"/>
    <x v="21"/>
    <x v="1"/>
    <n v="103555"/>
    <m/>
    <m/>
    <n v="-5000"/>
    <n v="0"/>
    <s v="MEMORIAAL"/>
  </r>
  <r>
    <n v="64200050"/>
    <m/>
    <m/>
    <m/>
    <n v="43765"/>
    <s v="U"/>
    <m/>
    <n v="12"/>
    <d v="2021-12-20T00:00:00"/>
    <x v="13"/>
    <x v="22"/>
    <x v="0"/>
    <n v="179422"/>
    <m/>
    <m/>
    <n v="5000"/>
    <n v="0"/>
    <s v="FACTUUR"/>
  </r>
  <r>
    <n v="64250015"/>
    <m/>
    <m/>
    <m/>
    <n v="43765"/>
    <s v="U"/>
    <m/>
    <n v="1"/>
    <d v="2021-01-21T00:00:00"/>
    <x v="14"/>
    <x v="23"/>
    <x v="0"/>
    <n v="174560"/>
    <m/>
    <m/>
    <n v="1000"/>
    <n v="0"/>
    <s v="FACTUUR"/>
  </r>
  <r>
    <n v="64250015"/>
    <m/>
    <m/>
    <m/>
    <n v="43765"/>
    <s v="U"/>
    <m/>
    <n v="4"/>
    <d v="2021-05-05T12:45:49"/>
    <x v="15"/>
    <x v="24"/>
    <x v="1"/>
    <n v="103381"/>
    <m/>
    <m/>
    <n v="-1000"/>
    <n v="0"/>
    <s v="MEMORIAAL"/>
  </r>
  <r>
    <n v="64250015"/>
    <m/>
    <m/>
    <m/>
    <n v="43765"/>
    <s v="U"/>
    <m/>
    <n v="7"/>
    <d v="2021-07-14T00:00:00"/>
    <x v="16"/>
    <x v="25"/>
    <x v="0"/>
    <n v="177061"/>
    <m/>
    <m/>
    <n v="900"/>
    <n v="0"/>
    <s v="FACTUUR"/>
  </r>
  <r>
    <n v="64250015"/>
    <m/>
    <m/>
    <m/>
    <n v="43765"/>
    <s v="U"/>
    <m/>
    <n v="7"/>
    <d v="2021-07-14T00:00:00"/>
    <x v="17"/>
    <x v="26"/>
    <x v="0"/>
    <n v="177060"/>
    <m/>
    <m/>
    <n v="900"/>
    <n v="0"/>
    <s v="FACTUUR"/>
  </r>
  <r>
    <n v="64250015"/>
    <m/>
    <m/>
    <m/>
    <n v="43765"/>
    <s v="U"/>
    <m/>
    <n v="7"/>
    <d v="2021-07-14T00:00:00"/>
    <x v="18"/>
    <x v="27"/>
    <x v="0"/>
    <n v="177062"/>
    <m/>
    <m/>
    <n v="237.5"/>
    <n v="0"/>
    <s v="FACTUUR"/>
  </r>
  <r>
    <n v="64250015"/>
    <m/>
    <m/>
    <m/>
    <n v="43765"/>
    <s v="U"/>
    <m/>
    <n v="7"/>
    <d v="2021-07-14T00:00:00"/>
    <x v="19"/>
    <x v="23"/>
    <x v="0"/>
    <n v="177059"/>
    <m/>
    <m/>
    <n v="1000"/>
    <n v="0"/>
    <s v="FACTUUR"/>
  </r>
  <r>
    <n v="64250015"/>
    <m/>
    <m/>
    <m/>
    <n v="43765"/>
    <s v="U"/>
    <m/>
    <n v="8"/>
    <d v="2021-08-19T10:36:58"/>
    <x v="20"/>
    <x v="28"/>
    <x v="1"/>
    <n v="103462"/>
    <m/>
    <m/>
    <n v="130"/>
    <n v="0"/>
    <s v="MEMORIAAL"/>
  </r>
  <r>
    <n v="64250015"/>
    <m/>
    <m/>
    <m/>
    <n v="43765"/>
    <s v="U"/>
    <m/>
    <n v="8"/>
    <d v="2021-08-19T10:36:58"/>
    <x v="21"/>
    <x v="29"/>
    <x v="1"/>
    <n v="103462"/>
    <m/>
    <m/>
    <n v="465"/>
    <n v="0"/>
    <s v="MEMORIAAL"/>
  </r>
  <r>
    <n v="64250015"/>
    <m/>
    <m/>
    <m/>
    <n v="43765"/>
    <s v="U"/>
    <m/>
    <n v="8"/>
    <d v="2021-08-19T10:36:58"/>
    <x v="22"/>
    <x v="30"/>
    <x v="1"/>
    <n v="103462"/>
    <m/>
    <m/>
    <n v="1155"/>
    <n v="0"/>
    <s v="MEMORIAAL"/>
  </r>
  <r>
    <n v="64250015"/>
    <m/>
    <m/>
    <m/>
    <n v="43765"/>
    <s v="U"/>
    <m/>
    <n v="8"/>
    <d v="2021-08-19T10:36:58"/>
    <x v="23"/>
    <x v="31"/>
    <x v="1"/>
    <n v="103462"/>
    <m/>
    <m/>
    <n v="1700"/>
    <n v="0"/>
    <s v="MEMORIAAL"/>
  </r>
  <r>
    <n v="64250015"/>
    <m/>
    <m/>
    <m/>
    <n v="43765"/>
    <s v="U"/>
    <m/>
    <n v="8"/>
    <d v="2021-08-19T10:36:58"/>
    <x v="24"/>
    <x v="32"/>
    <x v="1"/>
    <n v="103462"/>
    <m/>
    <m/>
    <n v="380"/>
    <n v="0"/>
    <s v="MEMORIAAL"/>
  </r>
  <r>
    <n v="64250015"/>
    <m/>
    <m/>
    <m/>
    <n v="43765"/>
    <s v="U"/>
    <m/>
    <n v="8"/>
    <d v="2021-08-19T10:36:58"/>
    <x v="25"/>
    <x v="33"/>
    <x v="1"/>
    <n v="103462"/>
    <m/>
    <m/>
    <n v="1260"/>
    <n v="0"/>
    <s v="MEMORIAAL"/>
  </r>
  <r>
    <n v="64250015"/>
    <m/>
    <m/>
    <m/>
    <n v="43765"/>
    <s v="U"/>
    <m/>
    <n v="8"/>
    <d v="2021-08-19T10:36:58"/>
    <x v="26"/>
    <x v="34"/>
    <x v="1"/>
    <n v="103462"/>
    <m/>
    <m/>
    <n v="580"/>
    <n v="0"/>
    <s v="MEMORIAAL"/>
  </r>
  <r>
    <n v="64250015"/>
    <m/>
    <m/>
    <m/>
    <n v="43765"/>
    <s v="U"/>
    <m/>
    <n v="8"/>
    <d v="2021-08-19T10:36:58"/>
    <x v="27"/>
    <x v="35"/>
    <x v="1"/>
    <n v="103462"/>
    <m/>
    <m/>
    <n v="425"/>
    <n v="0"/>
    <s v="MEMORIAAL"/>
  </r>
  <r>
    <n v="64250015"/>
    <m/>
    <m/>
    <m/>
    <n v="43765"/>
    <s v="U"/>
    <m/>
    <n v="8"/>
    <d v="2021-08-19T10:36:58"/>
    <x v="28"/>
    <x v="36"/>
    <x v="1"/>
    <n v="103462"/>
    <m/>
    <m/>
    <n v="775"/>
    <n v="0"/>
    <s v="MEMORIAAL"/>
  </r>
  <r>
    <n v="64250015"/>
    <m/>
    <m/>
    <m/>
    <n v="43765"/>
    <s v="U"/>
    <m/>
    <n v="11"/>
    <d v="2021-12-06T00:00:00"/>
    <x v="6"/>
    <x v="5"/>
    <x v="0"/>
    <n v="178780"/>
    <m/>
    <m/>
    <n v="2086"/>
    <n v="0"/>
    <s v="FACTUUR"/>
  </r>
  <r>
    <n v="64250015"/>
    <m/>
    <m/>
    <m/>
    <n v="43765"/>
    <s v="U"/>
    <m/>
    <n v="12"/>
    <d v="2021-12-20T00:00:00"/>
    <x v="5"/>
    <x v="5"/>
    <x v="0"/>
    <n v="178779"/>
    <m/>
    <m/>
    <n v="2086"/>
    <n v="0"/>
    <s v="FACTUUR"/>
  </r>
  <r>
    <n v="64250015"/>
    <m/>
    <m/>
    <m/>
    <n v="43765"/>
    <s v="U"/>
    <s v="Als losse regel toegevoegd"/>
    <n v="13"/>
    <d v="2022-03-15T00:00:00"/>
    <x v="6"/>
    <x v="5"/>
    <x v="2"/>
    <n v="178780"/>
    <m/>
    <m/>
    <n v="-2086"/>
    <n v="0"/>
    <s v="FACTUUR"/>
  </r>
  <r>
    <n v="64250015"/>
    <m/>
    <m/>
    <m/>
    <n v="43765"/>
    <s v="U"/>
    <s v="Als losse regel toegevoegd"/>
    <n v="13"/>
    <d v="2022-03-15T00:00:00"/>
    <x v="5"/>
    <x v="5"/>
    <x v="2"/>
    <n v="178779"/>
    <m/>
    <m/>
    <n v="-2086"/>
    <n v="0"/>
    <s v="FACTUUR"/>
  </r>
  <r>
    <n v="64400050"/>
    <m/>
    <m/>
    <m/>
    <n v="43765"/>
    <s v="U"/>
    <s v="Als losse regel toegevoegd"/>
    <n v="4"/>
    <d v="2021-04-26T00:00:00"/>
    <x v="2"/>
    <x v="12"/>
    <x v="0"/>
    <n v="175444"/>
    <m/>
    <m/>
    <n v="8800"/>
    <n v="0"/>
    <s v="FACTUUR"/>
  </r>
  <r>
    <n v="63900233"/>
    <m/>
    <m/>
    <m/>
    <n v="43765"/>
    <s v="U"/>
    <s v="Als losse regel toegevoegd"/>
    <n v="4"/>
    <d v="2022-04-21T00:00:00"/>
    <x v="29"/>
    <x v="37"/>
    <x v="0"/>
    <n v="180780"/>
    <m/>
    <m/>
    <n v="5000"/>
    <n v="0"/>
    <s v="FACTUUR"/>
  </r>
  <r>
    <n v="64150000"/>
    <m/>
    <m/>
    <m/>
    <n v="43765"/>
    <s v="U"/>
    <s v="Als losse regel toegevoegd"/>
    <n v="3"/>
    <d v="2022-04-04T00:00:00"/>
    <x v="3"/>
    <x v="38"/>
    <x v="0"/>
    <n v="181123"/>
    <m/>
    <m/>
    <n v="2200"/>
    <n v="0"/>
    <s v="FACTUUR"/>
  </r>
  <r>
    <n v="64400050"/>
    <m/>
    <m/>
    <m/>
    <n v="43765"/>
    <s v="U"/>
    <s v="Als losse regel toegevoegd"/>
    <n v="4"/>
    <d v="2022-04-21T00:00:00"/>
    <x v="3"/>
    <x v="39"/>
    <x v="0"/>
    <n v="181406"/>
    <m/>
    <m/>
    <n v="1500"/>
    <n v="0"/>
    <s v="FACTUU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1798DB-8ADA-4EBC-9499-AC42E8168BB0}" name="Draaitabel2" cacheId="0" applyNumberFormats="0" applyBorderFormats="0" applyFontFormats="0" applyPatternFormats="0" applyAlignmentFormats="0" applyWidthHeightFormats="1" dataCaption="Waarden" updatedVersion="7" minRefreshableVersion="3" useAutoFormatting="1" itemPrintTitles="1" createdVersion="7" indent="0" outline="1" outlineData="1" multipleFieldFilters="0">
  <location ref="A3:C30" firstHeaderRow="1" firstDataRow="1" firstDataCol="2" rowPageCount="1" colPageCount="1"/>
  <pivotFields count="18">
    <pivotField numFmtId="1"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axis="axisRow" outline="0" showAll="0" sortType="descending" defaultSubtotal="0">
      <items count="30">
        <item h="1" x="12"/>
        <item h="1" x="14"/>
        <item x="9"/>
        <item x="4"/>
        <item h="1" x="10"/>
        <item h="1" x="15"/>
        <item x="2"/>
        <item x="0"/>
        <item x="16"/>
        <item x="7"/>
        <item x="17"/>
        <item x="18"/>
        <item x="19"/>
        <item h="1" x="1"/>
        <item h="1" x="20"/>
        <item h="1" x="27"/>
        <item h="1" x="21"/>
        <item h="1" x="22"/>
        <item h="1" x="28"/>
        <item h="1" x="23"/>
        <item h="1" x="24"/>
        <item h="1" x="25"/>
        <item h="1" x="26"/>
        <item h="1" x="8"/>
        <item h="1" x="11"/>
        <item x="3"/>
        <item h="1" x="13"/>
        <item h="1" x="6"/>
        <item x="5"/>
        <item x="2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outline="0" showAll="0" sortType="descending" defaultSubtotal="0">
      <items count="40">
        <item sd="0" x="21"/>
        <item sd="0" x="10"/>
        <item sd="0" x="27"/>
        <item sd="0" x="26"/>
        <item sd="0" x="19"/>
        <item sd="0" x="24"/>
        <item sd="0" x="11"/>
        <item sd="0" x="16"/>
        <item sd="0" x="9"/>
        <item sd="0" x="17"/>
        <item sd="0" x="8"/>
        <item sd="0" x="15"/>
        <item sd="0" x="0"/>
        <item sd="0" x="25"/>
        <item sd="0" x="18"/>
        <item sd="0" x="6"/>
        <item sd="0" x="1"/>
        <item sd="0" x="13"/>
        <item sd="0" x="12"/>
        <item sd="0" x="3"/>
        <item sd="0" x="5"/>
        <item sd="0" x="7"/>
        <item sd="0" x="22"/>
        <item sd="0" x="4"/>
        <item sd="0" x="2"/>
        <item sd="0" x="28"/>
        <item sd="0" x="35"/>
        <item sd="0" x="29"/>
        <item sd="0" x="30"/>
        <item sd="0" x="36"/>
        <item sd="0" x="31"/>
        <item sd="0" x="32"/>
        <item sd="0" x="33"/>
        <item sd="0" x="34"/>
        <item sd="0" x="14"/>
        <item sd="0" x="20"/>
        <item sd="0" x="23"/>
        <item x="37"/>
        <item x="38"/>
        <item x="3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>
      <items count="4">
        <item x="0"/>
        <item x="2"/>
        <item h="1" x="1"/>
        <item t="default"/>
      </items>
    </pivotField>
    <pivotField showAll="0"/>
    <pivotField showAll="0"/>
    <pivotField showAll="0"/>
    <pivotField dataField="1" numFmtId="2" showAll="0"/>
    <pivotField numFmtId="2" showAll="0"/>
    <pivotField showAll="0"/>
  </pivotFields>
  <rowFields count="2">
    <field x="9"/>
    <field x="10"/>
  </rowFields>
  <rowItems count="27">
    <i>
      <x v="7"/>
      <x v="14"/>
    </i>
    <i r="1">
      <x v="9"/>
    </i>
    <i r="1">
      <x v="21"/>
    </i>
    <i r="1">
      <x v="15"/>
    </i>
    <i r="1">
      <x v="16"/>
    </i>
    <i r="1">
      <x v="8"/>
    </i>
    <i r="1">
      <x v="6"/>
    </i>
    <i r="1">
      <x v="12"/>
    </i>
    <i r="1">
      <x v="7"/>
    </i>
    <i r="1">
      <x v="18"/>
    </i>
    <i>
      <x v="6"/>
      <x v="18"/>
    </i>
    <i r="1">
      <x v="19"/>
    </i>
    <i r="1">
      <x v="1"/>
    </i>
    <i>
      <x v="25"/>
      <x v="23"/>
    </i>
    <i r="1">
      <x v="38"/>
    </i>
    <i r="1">
      <x v="39"/>
    </i>
    <i r="1">
      <x v="10"/>
    </i>
    <i>
      <x v="29"/>
      <x v="37"/>
    </i>
    <i>
      <x v="3"/>
      <x v="23"/>
    </i>
    <i>
      <x v="28"/>
      <x v="20"/>
    </i>
    <i>
      <x v="12"/>
      <x v="36"/>
    </i>
    <i>
      <x v="2"/>
      <x v="11"/>
    </i>
    <i>
      <x v="10"/>
      <x v="3"/>
    </i>
    <i>
      <x v="8"/>
      <x v="13"/>
    </i>
    <i>
      <x v="9"/>
      <x v="17"/>
    </i>
    <i>
      <x v="11"/>
      <x v="2"/>
    </i>
    <i t="grand">
      <x/>
    </i>
  </rowItems>
  <colItems count="1">
    <i/>
  </colItems>
  <pageFields count="1">
    <pageField fld="11" hier="-1"/>
  </pageFields>
  <dataFields count="1">
    <dataField name="Som van Bedrag" fld="15" baseField="10" baseItem="4" numFmtId="42"/>
  </dataFields>
  <formats count="70">
    <format dxfId="69">
      <pivotArea collapsedLevelsAreSubtotals="1" fieldPosition="0">
        <references count="2">
          <reference field="9" count="1">
            <x v="7"/>
          </reference>
          <reference field="10" count="1" selected="0">
            <x v="9"/>
          </reference>
        </references>
      </pivotArea>
    </format>
    <format dxfId="68">
      <pivotArea dataOnly="0" labelOnly="1" fieldPosition="0">
        <references count="2">
          <reference field="9" count="1">
            <x v="7"/>
          </reference>
          <reference field="10" count="1" selected="0">
            <x v="9"/>
          </reference>
        </references>
      </pivotArea>
    </format>
    <format dxfId="67">
      <pivotArea collapsedLevelsAreSubtotals="1" fieldPosition="0">
        <references count="2">
          <reference field="9" count="2">
            <x v="3"/>
            <x v="25"/>
          </reference>
          <reference field="10" count="1" selected="0">
            <x v="23"/>
          </reference>
        </references>
      </pivotArea>
    </format>
    <format dxfId="66">
      <pivotArea dataOnly="0" labelOnly="1" fieldPosition="0">
        <references count="2">
          <reference field="9" count="2">
            <x v="3"/>
            <x v="25"/>
          </reference>
          <reference field="10" count="1" selected="0">
            <x v="23"/>
          </reference>
        </references>
      </pivotArea>
    </format>
    <format dxfId="65">
      <pivotArea collapsedLevelsAreSubtotals="1" fieldPosition="0">
        <references count="2">
          <reference field="9" count="1">
            <x v="7"/>
          </reference>
          <reference field="10" count="1" selected="0">
            <x v="14"/>
          </reference>
        </references>
      </pivotArea>
    </format>
    <format dxfId="64">
      <pivotArea dataOnly="0" labelOnly="1" fieldPosition="0">
        <references count="2">
          <reference field="9" count="1">
            <x v="7"/>
          </reference>
          <reference field="10" count="1" selected="0">
            <x v="14"/>
          </reference>
        </references>
      </pivotArea>
    </format>
    <format dxfId="63">
      <pivotArea collapsedLevelsAreSubtotals="1" fieldPosition="0">
        <references count="2">
          <reference field="9" count="2">
            <x v="6"/>
            <x v="7"/>
          </reference>
          <reference field="10" count="1" selected="0">
            <x v="18"/>
          </reference>
        </references>
      </pivotArea>
    </format>
    <format dxfId="62">
      <pivotArea dataOnly="0" labelOnly="1" fieldPosition="0">
        <references count="2">
          <reference field="9" count="2">
            <x v="6"/>
            <x v="7"/>
          </reference>
          <reference field="10" count="1" selected="0">
            <x v="18"/>
          </reference>
        </references>
      </pivotArea>
    </format>
    <format dxfId="61">
      <pivotArea collapsedLevelsAreSubtotals="1" fieldPosition="0">
        <references count="2">
          <reference field="9" count="1">
            <x v="7"/>
          </reference>
          <reference field="10" count="1" selected="0">
            <x v="21"/>
          </reference>
        </references>
      </pivotArea>
    </format>
    <format dxfId="60">
      <pivotArea dataOnly="0" labelOnly="1" fieldPosition="0">
        <references count="2">
          <reference field="9" count="1">
            <x v="7"/>
          </reference>
          <reference field="10" count="1" selected="0">
            <x v="21"/>
          </reference>
        </references>
      </pivotArea>
    </format>
    <format dxfId="59">
      <pivotArea collapsedLevelsAreSubtotals="1" fieldPosition="0">
        <references count="2">
          <reference field="9" count="1">
            <x v="7"/>
          </reference>
          <reference field="10" count="1" selected="0">
            <x v="15"/>
          </reference>
        </references>
      </pivotArea>
    </format>
    <format dxfId="58">
      <pivotArea dataOnly="0" labelOnly="1" fieldPosition="0">
        <references count="2">
          <reference field="9" count="1">
            <x v="7"/>
          </reference>
          <reference field="10" count="1" selected="0">
            <x v="15"/>
          </reference>
        </references>
      </pivotArea>
    </format>
    <format dxfId="57">
      <pivotArea collapsedLevelsAreSubtotals="1" fieldPosition="0">
        <references count="2">
          <reference field="9" count="1">
            <x v="7"/>
          </reference>
          <reference field="10" count="1" selected="0">
            <x v="16"/>
          </reference>
        </references>
      </pivotArea>
    </format>
    <format dxfId="56">
      <pivotArea dataOnly="0" labelOnly="1" fieldPosition="0">
        <references count="2">
          <reference field="9" count="1">
            <x v="7"/>
          </reference>
          <reference field="10" count="1" selected="0">
            <x v="16"/>
          </reference>
        </references>
      </pivotArea>
    </format>
    <format dxfId="55">
      <pivotArea collapsedLevelsAreSubtotals="1" fieldPosition="0">
        <references count="2">
          <reference field="9" count="1">
            <x v="28"/>
          </reference>
          <reference field="10" count="1" selected="0">
            <x v="20"/>
          </reference>
        </references>
      </pivotArea>
    </format>
    <format dxfId="54">
      <pivotArea dataOnly="0" labelOnly="1" fieldPosition="0">
        <references count="2">
          <reference field="9" count="1">
            <x v="28"/>
          </reference>
          <reference field="10" count="1" selected="0">
            <x v="20"/>
          </reference>
        </references>
      </pivotArea>
    </format>
    <format dxfId="53">
      <pivotArea collapsedLevelsAreSubtotals="1" fieldPosition="0">
        <references count="2">
          <reference field="9" count="1">
            <x v="6"/>
          </reference>
          <reference field="10" count="1" selected="0">
            <x v="19"/>
          </reference>
        </references>
      </pivotArea>
    </format>
    <format dxfId="52">
      <pivotArea dataOnly="0" labelOnly="1" fieldPosition="0">
        <references count="2">
          <reference field="9" count="1">
            <x v="6"/>
          </reference>
          <reference field="10" count="1" selected="0">
            <x v="19"/>
          </reference>
        </references>
      </pivotArea>
    </format>
    <format dxfId="51">
      <pivotArea collapsedLevelsAreSubtotals="1" fieldPosition="0">
        <references count="2">
          <reference field="9" count="1">
            <x v="7"/>
          </reference>
          <reference field="10" count="1" selected="0">
            <x v="8"/>
          </reference>
        </references>
      </pivotArea>
    </format>
    <format dxfId="50">
      <pivotArea dataOnly="0" labelOnly="1" fieldPosition="0">
        <references count="2">
          <reference field="9" count="1">
            <x v="7"/>
          </reference>
          <reference field="10" count="1" selected="0">
            <x v="8"/>
          </reference>
        </references>
      </pivotArea>
    </format>
    <format dxfId="49">
      <pivotArea collapsedLevelsAreSubtotals="1" fieldPosition="0">
        <references count="2">
          <reference field="9" count="1">
            <x v="12"/>
          </reference>
          <reference field="10" count="1" selected="0">
            <x v="36"/>
          </reference>
        </references>
      </pivotArea>
    </format>
    <format dxfId="48">
      <pivotArea dataOnly="0" labelOnly="1" fieldPosition="0">
        <references count="2">
          <reference field="9" count="1">
            <x v="12"/>
          </reference>
          <reference field="10" count="1" selected="0">
            <x v="36"/>
          </reference>
        </references>
      </pivotArea>
    </format>
    <format dxfId="47">
      <pivotArea collapsedLevelsAreSubtotals="1" fieldPosition="0">
        <references count="2">
          <reference field="9" count="1">
            <x v="7"/>
          </reference>
          <reference field="10" count="1" selected="0">
            <x v="6"/>
          </reference>
        </references>
      </pivotArea>
    </format>
    <format dxfId="46">
      <pivotArea dataOnly="0" labelOnly="1" fieldPosition="0">
        <references count="2">
          <reference field="9" count="1">
            <x v="7"/>
          </reference>
          <reference field="10" count="1" selected="0">
            <x v="6"/>
          </reference>
        </references>
      </pivotArea>
    </format>
    <format dxfId="45">
      <pivotArea collapsedLevelsAreSubtotals="1" fieldPosition="0">
        <references count="2">
          <reference field="9" count="1">
            <x v="7"/>
          </reference>
          <reference field="10" count="1" selected="0">
            <x v="12"/>
          </reference>
        </references>
      </pivotArea>
    </format>
    <format dxfId="44">
      <pivotArea dataOnly="0" labelOnly="1" fieldPosition="0">
        <references count="2">
          <reference field="9" count="1">
            <x v="7"/>
          </reference>
          <reference field="10" count="1" selected="0">
            <x v="12"/>
          </reference>
        </references>
      </pivotArea>
    </format>
    <format dxfId="43">
      <pivotArea collapsedLevelsAreSubtotals="1" fieldPosition="0">
        <references count="2">
          <reference field="9" count="1">
            <x v="6"/>
          </reference>
          <reference field="10" count="1" selected="0">
            <x v="1"/>
          </reference>
        </references>
      </pivotArea>
    </format>
    <format dxfId="42">
      <pivotArea dataOnly="0" labelOnly="1" fieldPosition="0">
        <references count="2">
          <reference field="9" count="1">
            <x v="6"/>
          </reference>
          <reference field="10" count="1" selected="0">
            <x v="1"/>
          </reference>
        </references>
      </pivotArea>
    </format>
    <format dxfId="41">
      <pivotArea collapsedLevelsAreSubtotals="1" fieldPosition="0">
        <references count="2">
          <reference field="9" count="1">
            <x v="7"/>
          </reference>
          <reference field="10" count="1" selected="0">
            <x v="7"/>
          </reference>
        </references>
      </pivotArea>
    </format>
    <format dxfId="40">
      <pivotArea dataOnly="0" labelOnly="1" fieldPosition="0">
        <references count="2">
          <reference field="9" count="1">
            <x v="7"/>
          </reference>
          <reference field="10" count="1" selected="0">
            <x v="7"/>
          </reference>
        </references>
      </pivotArea>
    </format>
    <format dxfId="39">
      <pivotArea collapsedLevelsAreSubtotals="1" fieldPosition="0">
        <references count="2">
          <reference field="9" count="1">
            <x v="10"/>
          </reference>
          <reference field="10" count="1" selected="0">
            <x v="3"/>
          </reference>
        </references>
      </pivotArea>
    </format>
    <format dxfId="38">
      <pivotArea dataOnly="0" labelOnly="1" fieldPosition="0">
        <references count="2">
          <reference field="9" count="1">
            <x v="10"/>
          </reference>
          <reference field="10" count="1" selected="0">
            <x v="3"/>
          </reference>
        </references>
      </pivotArea>
    </format>
    <format dxfId="37">
      <pivotArea collapsedLevelsAreSubtotals="1" fieldPosition="0">
        <references count="2">
          <reference field="9" count="1">
            <x v="2"/>
          </reference>
          <reference field="10" count="1" selected="0">
            <x v="11"/>
          </reference>
        </references>
      </pivotArea>
    </format>
    <format dxfId="36">
      <pivotArea dataOnly="0" labelOnly="1" fieldPosition="0">
        <references count="2">
          <reference field="9" count="1">
            <x v="2"/>
          </reference>
          <reference field="10" count="1" selected="0">
            <x v="11"/>
          </reference>
        </references>
      </pivotArea>
    </format>
    <format dxfId="35">
      <pivotArea collapsedLevelsAreSubtotals="1" fieldPosition="0">
        <references count="2">
          <reference field="9" count="1">
            <x v="9"/>
          </reference>
          <reference field="10" count="1" selected="0">
            <x v="17"/>
          </reference>
        </references>
      </pivotArea>
    </format>
    <format dxfId="34">
      <pivotArea dataOnly="0" labelOnly="1" fieldPosition="0">
        <references count="2">
          <reference field="9" count="1">
            <x v="9"/>
          </reference>
          <reference field="10" count="1" selected="0">
            <x v="17"/>
          </reference>
        </references>
      </pivotArea>
    </format>
    <format dxfId="33">
      <pivotArea collapsedLevelsAreSubtotals="1" fieldPosition="0">
        <references count="2">
          <reference field="9" count="1">
            <x v="8"/>
          </reference>
          <reference field="10" count="1" selected="0">
            <x v="13"/>
          </reference>
        </references>
      </pivotArea>
    </format>
    <format dxfId="32">
      <pivotArea dataOnly="0" labelOnly="1" fieldPosition="0">
        <references count="2">
          <reference field="9" count="1">
            <x v="8"/>
          </reference>
          <reference field="10" count="1" selected="0">
            <x v="13"/>
          </reference>
        </references>
      </pivotArea>
    </format>
    <format dxfId="31">
      <pivotArea collapsedLevelsAreSubtotals="1" fieldPosition="0">
        <references count="2">
          <reference field="9" count="1">
            <x v="25"/>
          </reference>
          <reference field="10" count="1" selected="0">
            <x v="10"/>
          </reference>
        </references>
      </pivotArea>
    </format>
    <format dxfId="30">
      <pivotArea dataOnly="0" labelOnly="1" fieldPosition="0">
        <references count="2">
          <reference field="9" count="1">
            <x v="25"/>
          </reference>
          <reference field="10" count="1" selected="0">
            <x v="10"/>
          </reference>
        </references>
      </pivotArea>
    </format>
    <format dxfId="29">
      <pivotArea collapsedLevelsAreSubtotals="1" fieldPosition="0">
        <references count="2">
          <reference field="9" count="1">
            <x v="11"/>
          </reference>
          <reference field="10" count="1" selected="0">
            <x v="2"/>
          </reference>
        </references>
      </pivotArea>
    </format>
    <format dxfId="28">
      <pivotArea dataOnly="0" labelOnly="1" fieldPosition="0">
        <references count="2">
          <reference field="9" count="1">
            <x v="11"/>
          </reference>
          <reference field="10" count="1" selected="0">
            <x v="2"/>
          </reference>
        </references>
      </pivotArea>
    </format>
    <format dxfId="27">
      <pivotArea collapsedLevelsAreSubtotals="1" fieldPosition="0">
        <references count="2">
          <reference field="9" count="1">
            <x v="8"/>
          </reference>
          <reference field="10" count="1" selected="0">
            <x v="13"/>
          </reference>
        </references>
      </pivotArea>
    </format>
    <format dxfId="26">
      <pivotArea collapsedLevelsAreSubtotals="1" fieldPosition="0">
        <references count="2">
          <reference field="9" count="1">
            <x v="25"/>
          </reference>
          <reference field="10" count="1" selected="0">
            <x v="10"/>
          </reference>
        </references>
      </pivotArea>
    </format>
    <format dxfId="25">
      <pivotArea collapsedLevelsAreSubtotals="1" fieldPosition="0">
        <references count="2">
          <reference field="9" count="1">
            <x v="11"/>
          </reference>
          <reference field="10" count="1" selected="0">
            <x v="2"/>
          </reference>
        </references>
      </pivotArea>
    </format>
    <format dxfId="24">
      <pivotArea dataOnly="0" labelOnly="1" fieldPosition="0">
        <references count="2">
          <reference field="9" count="1">
            <x v="8"/>
          </reference>
          <reference field="10" count="1" selected="0">
            <x v="13"/>
          </reference>
        </references>
      </pivotArea>
    </format>
    <format dxfId="23">
      <pivotArea dataOnly="0" labelOnly="1" fieldPosition="0">
        <references count="2">
          <reference field="9" count="1">
            <x v="25"/>
          </reference>
          <reference field="10" count="1" selected="0">
            <x v="10"/>
          </reference>
        </references>
      </pivotArea>
    </format>
    <format dxfId="22">
      <pivotArea dataOnly="0" labelOnly="1" fieldPosition="0">
        <references count="2">
          <reference field="9" count="1">
            <x v="11"/>
          </reference>
          <reference field="10" count="1" selected="0">
            <x v="2"/>
          </reference>
        </references>
      </pivotArea>
    </format>
    <format dxfId="21">
      <pivotArea outline="0" collapsedLevelsAreSubtotals="1" fieldPosition="0"/>
    </format>
    <format dxfId="20">
      <pivotArea dataOnly="0" labelOnly="1" fieldPosition="0">
        <references count="1">
          <reference field="10" count="21">
            <x v="1"/>
            <x v="2"/>
            <x v="3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3"/>
            <x v="36"/>
          </reference>
        </references>
      </pivotArea>
    </format>
    <format dxfId="19">
      <pivotArea dataOnly="0" labelOnly="1" grandRow="1" outline="0" fieldPosition="0"/>
    </format>
    <format dxfId="18">
      <pivotArea field="10" type="button" dataOnly="0" labelOnly="1" outline="0" axis="axisRow" fieldPosition="1"/>
    </format>
    <format dxfId="17">
      <pivotArea dataOnly="0" labelOnly="1" outline="0" axis="axisValues" fieldPosition="0"/>
    </format>
    <format dxfId="16">
      <pivotArea outline="0" collapsedLevelsAreSubtotals="1" fieldPosition="0"/>
    </format>
    <format dxfId="15">
      <pivotArea dataOnly="0" labelOnly="1" grandRow="1" outline="0" offset="IV256" fieldPosition="0"/>
    </format>
    <format dxfId="14">
      <pivotArea dataOnly="0" labelOnly="1" fieldPosition="0">
        <references count="2">
          <reference field="9" count="1" selected="0">
            <x v="7"/>
          </reference>
          <reference field="10" count="10">
            <x v="6"/>
            <x v="7"/>
            <x v="8"/>
            <x v="9"/>
            <x v="12"/>
            <x v="14"/>
            <x v="15"/>
            <x v="16"/>
            <x v="18"/>
            <x v="21"/>
          </reference>
        </references>
      </pivotArea>
    </format>
    <format dxfId="13">
      <pivotArea dataOnly="0" labelOnly="1" fieldPosition="0">
        <references count="2">
          <reference field="9" count="1" selected="0">
            <x v="6"/>
          </reference>
          <reference field="10" count="3">
            <x v="1"/>
            <x v="18"/>
            <x v="19"/>
          </reference>
        </references>
      </pivotArea>
    </format>
    <format dxfId="12">
      <pivotArea dataOnly="0" labelOnly="1" fieldPosition="0">
        <references count="2">
          <reference field="9" count="1" selected="0">
            <x v="25"/>
          </reference>
          <reference field="10" count="2">
            <x v="10"/>
            <x v="23"/>
          </reference>
        </references>
      </pivotArea>
    </format>
    <format dxfId="11">
      <pivotArea dataOnly="0" labelOnly="1" fieldPosition="0">
        <references count="2">
          <reference field="9" count="1" selected="0">
            <x v="3"/>
          </reference>
          <reference field="10" count="1">
            <x v="23"/>
          </reference>
        </references>
      </pivotArea>
    </format>
    <format dxfId="10">
      <pivotArea dataOnly="0" labelOnly="1" fieldPosition="0">
        <references count="2">
          <reference field="9" count="1" selected="0">
            <x v="28"/>
          </reference>
          <reference field="10" count="1">
            <x v="20"/>
          </reference>
        </references>
      </pivotArea>
    </format>
    <format dxfId="9">
      <pivotArea dataOnly="0" labelOnly="1" fieldPosition="0">
        <references count="2">
          <reference field="9" count="1" selected="0">
            <x v="12"/>
          </reference>
          <reference field="10" count="1">
            <x v="36"/>
          </reference>
        </references>
      </pivotArea>
    </format>
    <format dxfId="8">
      <pivotArea dataOnly="0" labelOnly="1" fieldPosition="0">
        <references count="2">
          <reference field="9" count="1" selected="0">
            <x v="2"/>
          </reference>
          <reference field="10" count="1">
            <x v="11"/>
          </reference>
        </references>
      </pivotArea>
    </format>
    <format dxfId="7">
      <pivotArea dataOnly="0" labelOnly="1" fieldPosition="0">
        <references count="2">
          <reference field="9" count="1" selected="0">
            <x v="10"/>
          </reference>
          <reference field="10" count="1">
            <x v="3"/>
          </reference>
        </references>
      </pivotArea>
    </format>
    <format dxfId="6">
      <pivotArea dataOnly="0" labelOnly="1" fieldPosition="0">
        <references count="2">
          <reference field="9" count="1" selected="0">
            <x v="8"/>
          </reference>
          <reference field="10" count="1">
            <x v="13"/>
          </reference>
        </references>
      </pivotArea>
    </format>
    <format dxfId="5">
      <pivotArea dataOnly="0" labelOnly="1" fieldPosition="0">
        <references count="2">
          <reference field="9" count="1" selected="0">
            <x v="9"/>
          </reference>
          <reference field="10" count="1">
            <x v="17"/>
          </reference>
        </references>
      </pivotArea>
    </format>
    <format dxfId="4">
      <pivotArea dataOnly="0" labelOnly="1" fieldPosition="0">
        <references count="2">
          <reference field="9" count="1" selected="0">
            <x v="11"/>
          </reference>
          <reference field="10" count="1">
            <x v="2"/>
          </reference>
        </references>
      </pivotArea>
    </format>
    <format dxfId="3">
      <pivotArea dataOnly="0" outline="0" fieldPosition="0">
        <references count="1">
          <reference field="10" count="1">
            <x v="37"/>
          </reference>
        </references>
      </pivotArea>
    </format>
    <format dxfId="2">
      <pivotArea dataOnly="0" labelOnly="1" fieldPosition="0">
        <references count="2">
          <reference field="9" count="1" selected="0">
            <x v="26"/>
          </reference>
          <reference field="10" count="1">
            <x v="22"/>
          </reference>
        </references>
      </pivotArea>
    </format>
    <format dxfId="1">
      <pivotArea dataOnly="0" labelOnly="1" fieldPosition="0">
        <references count="2">
          <reference field="9" count="1" selected="0">
            <x v="25"/>
          </reference>
          <reference field="10" count="1">
            <x v="38"/>
          </reference>
        </references>
      </pivotArea>
    </format>
    <format dxfId="0">
      <pivotArea dataOnly="0" labelOnly="1" fieldPosition="0">
        <references count="2">
          <reference field="9" count="1" selected="0">
            <x v="25"/>
          </reference>
          <reference field="10" count="1">
            <x v="3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opLeftCell="B1" zoomScale="85" zoomScaleNormal="85" workbookViewId="0">
      <selection activeCell="D35" sqref="D35"/>
    </sheetView>
  </sheetViews>
  <sheetFormatPr defaultRowHeight="15" x14ac:dyDescent="0.25"/>
  <cols>
    <col min="1" max="1" width="41.140625" hidden="1" customWidth="1"/>
    <col min="2" max="2" width="43.28515625" bestFit="1" customWidth="1"/>
    <col min="3" max="3" width="14.7109375" bestFit="1" customWidth="1"/>
    <col min="4" max="4" width="44.42578125" bestFit="1" customWidth="1"/>
    <col min="5" max="5" width="14.7109375" bestFit="1" customWidth="1"/>
    <col min="6" max="6" width="37.28515625" bestFit="1" customWidth="1"/>
    <col min="7" max="7" width="15.5703125" bestFit="1" customWidth="1"/>
    <col min="8" max="8" width="11.85546875" bestFit="1" customWidth="1"/>
  </cols>
  <sheetData>
    <row r="1" spans="1:9" x14ac:dyDescent="0.25">
      <c r="A1" s="9" t="s">
        <v>19</v>
      </c>
      <c r="B1" t="s">
        <v>83</v>
      </c>
    </row>
    <row r="2" spans="1:9" x14ac:dyDescent="0.25">
      <c r="I2">
        <f>26+20+10</f>
        <v>56</v>
      </c>
    </row>
    <row r="3" spans="1:9" x14ac:dyDescent="0.25">
      <c r="A3" s="9" t="s">
        <v>80</v>
      </c>
      <c r="B3" s="12" t="s">
        <v>18</v>
      </c>
      <c r="C3" s="12" t="s">
        <v>82</v>
      </c>
      <c r="D3" s="15" t="s">
        <v>18</v>
      </c>
      <c r="E3" s="15" t="s">
        <v>82</v>
      </c>
      <c r="F3" s="15" t="s">
        <v>18</v>
      </c>
      <c r="G3" s="15" t="s">
        <v>82</v>
      </c>
      <c r="H3" s="15"/>
    </row>
    <row r="4" spans="1:9" x14ac:dyDescent="0.25">
      <c r="A4" t="s">
        <v>26</v>
      </c>
      <c r="B4" s="13" t="s">
        <v>55</v>
      </c>
      <c r="C4" s="14">
        <v>10000</v>
      </c>
      <c r="D4" s="16" t="s">
        <v>84</v>
      </c>
      <c r="E4" s="14">
        <v>501262</v>
      </c>
      <c r="F4" s="13" t="s">
        <v>106</v>
      </c>
      <c r="G4" s="23">
        <v>440342</v>
      </c>
      <c r="H4" s="13"/>
    </row>
    <row r="5" spans="1:9" x14ac:dyDescent="0.25">
      <c r="B5" s="13" t="s">
        <v>54</v>
      </c>
      <c r="C5" s="14">
        <v>10000</v>
      </c>
      <c r="D5" s="16" t="s">
        <v>85</v>
      </c>
      <c r="E5" s="14">
        <v>399266</v>
      </c>
      <c r="F5" s="13" t="s">
        <v>106</v>
      </c>
      <c r="G5" s="23">
        <v>347000</v>
      </c>
      <c r="H5" s="13"/>
    </row>
    <row r="6" spans="1:9" x14ac:dyDescent="0.25">
      <c r="B6" s="13" t="s">
        <v>42</v>
      </c>
      <c r="C6" s="14">
        <v>5978</v>
      </c>
      <c r="D6" s="16" t="s">
        <v>86</v>
      </c>
      <c r="E6" s="14">
        <v>372463</v>
      </c>
      <c r="F6" s="13" t="s">
        <v>88</v>
      </c>
      <c r="G6" s="23">
        <v>59000</v>
      </c>
      <c r="H6" s="13"/>
    </row>
    <row r="7" spans="1:9" x14ac:dyDescent="0.25">
      <c r="B7" s="13" t="s">
        <v>41</v>
      </c>
      <c r="C7" s="14">
        <v>5093</v>
      </c>
      <c r="D7" s="16" t="s">
        <v>87</v>
      </c>
      <c r="E7" s="14">
        <v>294000</v>
      </c>
      <c r="F7" s="13" t="s">
        <v>85</v>
      </c>
      <c r="G7" s="23">
        <v>44737</v>
      </c>
      <c r="H7" s="13"/>
    </row>
    <row r="8" spans="1:9" x14ac:dyDescent="0.25">
      <c r="B8" s="13" t="s">
        <v>29</v>
      </c>
      <c r="C8" s="14">
        <v>5000</v>
      </c>
      <c r="D8" s="19" t="s">
        <v>88</v>
      </c>
      <c r="E8" s="20">
        <v>229317</v>
      </c>
      <c r="F8" s="13" t="s">
        <v>87</v>
      </c>
      <c r="G8" s="23">
        <v>12750</v>
      </c>
      <c r="H8" s="13"/>
    </row>
    <row r="9" spans="1:9" x14ac:dyDescent="0.25">
      <c r="B9" s="13" t="s">
        <v>44</v>
      </c>
      <c r="C9" s="14">
        <v>4500</v>
      </c>
      <c r="D9" s="16" t="s">
        <v>84</v>
      </c>
      <c r="E9" s="14">
        <v>190019</v>
      </c>
      <c r="F9" s="13" t="s">
        <v>94</v>
      </c>
      <c r="G9" s="23">
        <v>10856</v>
      </c>
      <c r="H9" s="13"/>
    </row>
    <row r="10" spans="1:9" x14ac:dyDescent="0.25">
      <c r="B10" s="13" t="s">
        <v>46</v>
      </c>
      <c r="C10" s="14">
        <v>1480</v>
      </c>
      <c r="D10" s="16" t="s">
        <v>89</v>
      </c>
      <c r="E10" s="14">
        <v>174000</v>
      </c>
      <c r="F10" s="13" t="s">
        <v>109</v>
      </c>
      <c r="G10" s="23">
        <v>5894</v>
      </c>
      <c r="H10" s="13"/>
    </row>
    <row r="11" spans="1:9" x14ac:dyDescent="0.25">
      <c r="B11" s="13" t="s">
        <v>27</v>
      </c>
      <c r="C11" s="14">
        <v>1370</v>
      </c>
      <c r="D11" s="16" t="s">
        <v>90</v>
      </c>
      <c r="E11" s="14">
        <v>149947</v>
      </c>
      <c r="F11" s="13" t="s">
        <v>89</v>
      </c>
      <c r="G11" s="23">
        <v>4875</v>
      </c>
      <c r="H11" s="13"/>
    </row>
    <row r="12" spans="1:9" x14ac:dyDescent="0.25">
      <c r="B12" s="13" t="s">
        <v>53</v>
      </c>
      <c r="C12" s="14">
        <v>1040</v>
      </c>
      <c r="D12" s="16" t="s">
        <v>97</v>
      </c>
      <c r="E12" s="14">
        <v>135000</v>
      </c>
      <c r="F12" s="13" t="s">
        <v>107</v>
      </c>
      <c r="G12" s="23">
        <v>3140</v>
      </c>
      <c r="H12" s="13"/>
    </row>
    <row r="13" spans="1:9" x14ac:dyDescent="0.25">
      <c r="B13" s="13" t="s">
        <v>47</v>
      </c>
      <c r="C13" s="14">
        <v>900</v>
      </c>
      <c r="D13" s="16" t="s">
        <v>91</v>
      </c>
      <c r="E13" s="14">
        <v>100193</v>
      </c>
      <c r="F13" s="13" t="s">
        <v>108</v>
      </c>
      <c r="G13" s="23">
        <v>3140</v>
      </c>
      <c r="H13" s="13"/>
    </row>
    <row r="14" spans="1:9" x14ac:dyDescent="0.25">
      <c r="A14" t="s">
        <v>32</v>
      </c>
      <c r="B14" s="13" t="s">
        <v>47</v>
      </c>
      <c r="C14" s="14">
        <v>8800</v>
      </c>
      <c r="D14" s="19" t="s">
        <v>98</v>
      </c>
      <c r="E14" s="20">
        <v>69706</v>
      </c>
      <c r="F14" s="13"/>
      <c r="G14" s="23"/>
      <c r="H14" s="13"/>
    </row>
    <row r="15" spans="1:9" x14ac:dyDescent="0.25">
      <c r="B15" s="13" t="s">
        <v>33</v>
      </c>
      <c r="C15" s="14">
        <v>4000</v>
      </c>
      <c r="D15" s="19" t="s">
        <v>98</v>
      </c>
      <c r="E15" s="20">
        <v>69706</v>
      </c>
      <c r="F15" s="13"/>
      <c r="G15" s="23"/>
      <c r="H15" s="13"/>
    </row>
    <row r="16" spans="1:9" x14ac:dyDescent="0.25">
      <c r="B16" s="13" t="s">
        <v>45</v>
      </c>
      <c r="C16" s="14">
        <v>1271</v>
      </c>
      <c r="D16" s="16" t="s">
        <v>92</v>
      </c>
      <c r="E16" s="14">
        <v>68000</v>
      </c>
      <c r="F16" s="13"/>
      <c r="G16" s="23"/>
      <c r="H16" s="13"/>
    </row>
    <row r="17" spans="1:8" x14ac:dyDescent="0.25">
      <c r="A17" t="s">
        <v>34</v>
      </c>
      <c r="B17" s="13" t="s">
        <v>35</v>
      </c>
      <c r="C17" s="14">
        <v>7000</v>
      </c>
      <c r="D17" s="16" t="s">
        <v>85</v>
      </c>
      <c r="E17" s="14">
        <v>55417</v>
      </c>
      <c r="F17" s="13"/>
      <c r="G17" s="23"/>
      <c r="H17" s="13"/>
    </row>
    <row r="18" spans="1:8" x14ac:dyDescent="0.25">
      <c r="B18" s="13" t="s">
        <v>101</v>
      </c>
      <c r="C18" s="14">
        <v>2200</v>
      </c>
      <c r="D18" s="16" t="s">
        <v>93</v>
      </c>
      <c r="E18" s="14">
        <v>52000</v>
      </c>
      <c r="F18" s="13"/>
      <c r="G18" s="23"/>
      <c r="H18" s="13"/>
    </row>
    <row r="19" spans="1:8" x14ac:dyDescent="0.25">
      <c r="B19" s="13" t="s">
        <v>102</v>
      </c>
      <c r="C19" s="14">
        <v>1500</v>
      </c>
      <c r="D19" s="16" t="s">
        <v>94</v>
      </c>
      <c r="E19" s="14">
        <v>49528</v>
      </c>
      <c r="F19" s="13"/>
      <c r="G19" s="23"/>
      <c r="H19" s="13"/>
    </row>
    <row r="20" spans="1:8" x14ac:dyDescent="0.25">
      <c r="B20" s="13" t="s">
        <v>43</v>
      </c>
      <c r="C20" s="14">
        <v>522</v>
      </c>
      <c r="D20" s="16" t="s">
        <v>95</v>
      </c>
      <c r="E20" s="14">
        <v>40000</v>
      </c>
      <c r="F20" s="13"/>
      <c r="G20" s="23"/>
      <c r="H20" s="13"/>
    </row>
    <row r="21" spans="1:8" x14ac:dyDescent="0.25">
      <c r="A21" t="s">
        <v>104</v>
      </c>
      <c r="B21" s="13" t="s">
        <v>100</v>
      </c>
      <c r="C21" s="14">
        <v>5000</v>
      </c>
      <c r="D21" s="16" t="s">
        <v>96</v>
      </c>
      <c r="E21" s="14">
        <v>13360</v>
      </c>
      <c r="F21" s="13"/>
      <c r="G21" s="23"/>
      <c r="H21" s="13"/>
    </row>
    <row r="22" spans="1:8" x14ac:dyDescent="0.25">
      <c r="A22" t="s">
        <v>36</v>
      </c>
      <c r="B22" s="13" t="s">
        <v>35</v>
      </c>
      <c r="C22" s="14">
        <v>3000</v>
      </c>
      <c r="D22" s="13" t="s">
        <v>99</v>
      </c>
      <c r="E22" s="22">
        <v>10225</v>
      </c>
      <c r="F22" s="13"/>
      <c r="G22" s="23"/>
      <c r="H22" s="13"/>
    </row>
    <row r="23" spans="1:8" x14ac:dyDescent="0.25">
      <c r="A23" t="s">
        <v>37</v>
      </c>
      <c r="B23" s="13" t="s">
        <v>38</v>
      </c>
      <c r="C23" s="14">
        <v>2086</v>
      </c>
      <c r="D23" s="21" t="s">
        <v>97</v>
      </c>
      <c r="E23" s="24">
        <v>6000</v>
      </c>
      <c r="F23" s="13"/>
      <c r="G23" s="23"/>
      <c r="H23" s="13"/>
    </row>
    <row r="24" spans="1:8" x14ac:dyDescent="0.25">
      <c r="A24" t="s">
        <v>70</v>
      </c>
      <c r="B24" s="13" t="s">
        <v>62</v>
      </c>
      <c r="C24" s="14">
        <v>1000</v>
      </c>
      <c r="D24" s="13"/>
      <c r="E24" s="13"/>
      <c r="F24" s="13"/>
      <c r="G24" s="23"/>
      <c r="H24" s="13"/>
    </row>
    <row r="25" spans="1:8" x14ac:dyDescent="0.25">
      <c r="A25" t="s">
        <v>51</v>
      </c>
      <c r="B25" s="13" t="s">
        <v>52</v>
      </c>
      <c r="C25" s="14">
        <v>900</v>
      </c>
      <c r="D25" s="13"/>
      <c r="E25" s="13"/>
      <c r="F25" s="13"/>
      <c r="G25" s="23"/>
      <c r="H25" s="13"/>
    </row>
    <row r="26" spans="1:8" x14ac:dyDescent="0.25">
      <c r="A26" t="s">
        <v>66</v>
      </c>
      <c r="B26" s="13" t="s">
        <v>67</v>
      </c>
      <c r="C26" s="14">
        <v>900</v>
      </c>
      <c r="D26" s="13"/>
      <c r="E26" s="13"/>
      <c r="F26" s="13"/>
      <c r="G26" s="23"/>
      <c r="H26" s="13"/>
    </row>
    <row r="27" spans="1:8" x14ac:dyDescent="0.25">
      <c r="A27" t="s">
        <v>64</v>
      </c>
      <c r="B27" s="13" t="s">
        <v>65</v>
      </c>
      <c r="C27" s="14">
        <v>900</v>
      </c>
      <c r="D27" s="13"/>
      <c r="E27" s="13"/>
      <c r="F27" s="13"/>
      <c r="G27" s="23"/>
      <c r="H27" s="13"/>
    </row>
    <row r="28" spans="1:8" x14ac:dyDescent="0.25">
      <c r="A28" t="s">
        <v>48</v>
      </c>
      <c r="B28" s="13" t="s">
        <v>49</v>
      </c>
      <c r="C28" s="14">
        <v>900</v>
      </c>
      <c r="D28" s="13"/>
      <c r="E28" s="13"/>
      <c r="F28" s="13"/>
      <c r="G28" s="23"/>
      <c r="H28" s="13"/>
    </row>
    <row r="29" spans="1:8" x14ac:dyDescent="0.25">
      <c r="A29" t="s">
        <v>68</v>
      </c>
      <c r="B29" s="13" t="s">
        <v>69</v>
      </c>
      <c r="C29" s="14">
        <v>237.5</v>
      </c>
      <c r="D29" s="13"/>
      <c r="E29" s="13"/>
      <c r="F29" s="13"/>
      <c r="G29" s="23"/>
      <c r="H29" s="13"/>
    </row>
    <row r="30" spans="1:8" x14ac:dyDescent="0.25">
      <c r="A30" s="10" t="s">
        <v>81</v>
      </c>
      <c r="B30" s="13"/>
      <c r="C30" s="14">
        <v>85577.5</v>
      </c>
      <c r="D30" s="17"/>
      <c r="E30" s="18">
        <f>SUM(E4:E23)</f>
        <v>2979409</v>
      </c>
      <c r="F30" s="13"/>
      <c r="G30" s="23">
        <f>SUM(G4:G13)</f>
        <v>931734</v>
      </c>
      <c r="H30" s="14">
        <f>SUM(C30:G30)</f>
        <v>3996720.5</v>
      </c>
    </row>
  </sheetData>
  <sortState xmlns:xlrd2="http://schemas.microsoft.com/office/spreadsheetml/2017/richdata2" ref="F4:G13">
    <sortCondition descending="1" ref="G4:G13"/>
  </sortState>
  <pageMargins left="0.70866141732283472" right="0.70866141732283472" top="0.74803149606299213" bottom="0.74803149606299213" header="0.31496062992125984" footer="0.31496062992125984"/>
  <pageSetup paperSize="9"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C2852-ADD8-428E-B91B-E0C5FCE6C647}">
  <dimension ref="A2:P31"/>
  <sheetViews>
    <sheetView tabSelected="1" zoomScale="85" zoomScaleNormal="85" workbookViewId="0">
      <selection activeCell="N26" sqref="M25:N26"/>
    </sheetView>
  </sheetViews>
  <sheetFormatPr defaultRowHeight="15" x14ac:dyDescent="0.25"/>
  <cols>
    <col min="1" max="1" width="43.28515625" bestFit="1" customWidth="1"/>
    <col min="2" max="2" width="5.7109375" bestFit="1" customWidth="1"/>
    <col min="3" max="3" width="21.140625" hidden="1" customWidth="1"/>
    <col min="4" max="4" width="45.42578125" bestFit="1" customWidth="1"/>
    <col min="5" max="5" width="8.7109375" customWidth="1"/>
    <col min="6" max="6" width="14.7109375" hidden="1" customWidth="1"/>
    <col min="7" max="7" width="35.5703125" bestFit="1" customWidth="1"/>
    <col min="8" max="8" width="10.85546875" bestFit="1" customWidth="1"/>
    <col min="9" max="10" width="14.7109375" hidden="1" customWidth="1"/>
    <col min="11" max="11" width="11.42578125" hidden="1" customWidth="1"/>
  </cols>
  <sheetData>
    <row r="2" spans="1:16" ht="15.75" thickBot="1" x14ac:dyDescent="0.3">
      <c r="A2" s="25" t="s">
        <v>110</v>
      </c>
    </row>
    <row r="3" spans="1:16" ht="15.75" thickBot="1" x14ac:dyDescent="0.3">
      <c r="A3" s="35"/>
      <c r="B3" s="35"/>
      <c r="C3" s="35">
        <v>1000</v>
      </c>
      <c r="D3" s="33">
        <f>B4+E4+H4</f>
        <v>4001.0145000000002</v>
      </c>
      <c r="E3" s="34">
        <v>2021</v>
      </c>
      <c r="F3" s="35"/>
      <c r="G3" s="35"/>
      <c r="H3" s="35"/>
    </row>
    <row r="4" spans="1:16" x14ac:dyDescent="0.25">
      <c r="A4" s="32" t="s">
        <v>18</v>
      </c>
      <c r="B4" s="31">
        <f>SUM(B5:B30)</f>
        <v>85.577500000000043</v>
      </c>
      <c r="C4" s="25" t="s">
        <v>82</v>
      </c>
      <c r="D4" s="10"/>
      <c r="E4" s="31">
        <f>SUM(E5:E23)</f>
        <v>2983.7030000000004</v>
      </c>
      <c r="F4" s="25" t="s">
        <v>82</v>
      </c>
      <c r="G4" s="32"/>
      <c r="H4" s="31">
        <f>SUM(H5:H14)</f>
        <v>931.73399999999992</v>
      </c>
      <c r="I4" s="25" t="s">
        <v>82</v>
      </c>
      <c r="J4" s="25"/>
      <c r="K4" s="25"/>
    </row>
    <row r="5" spans="1:16" x14ac:dyDescent="0.25">
      <c r="A5" s="13" t="s">
        <v>55</v>
      </c>
      <c r="B5" s="30">
        <f>C5/$C$3</f>
        <v>10</v>
      </c>
      <c r="C5" s="23">
        <v>10000</v>
      </c>
      <c r="D5" s="13" t="s">
        <v>84</v>
      </c>
      <c r="E5" s="30">
        <f>F5/$C$3</f>
        <v>501.262</v>
      </c>
      <c r="F5" s="23">
        <v>501262</v>
      </c>
      <c r="G5" s="13" t="s">
        <v>106</v>
      </c>
      <c r="H5" s="30">
        <f>I5/$C$3</f>
        <v>440.34199999999998</v>
      </c>
      <c r="I5" s="23">
        <v>440342</v>
      </c>
      <c r="J5" s="23"/>
      <c r="K5" s="13"/>
      <c r="P5" s="38">
        <f>105/4000</f>
        <v>2.6249999999999999E-2</v>
      </c>
    </row>
    <row r="6" spans="1:16" x14ac:dyDescent="0.25">
      <c r="A6" s="13" t="s">
        <v>54</v>
      </c>
      <c r="B6" s="30">
        <f t="shared" ref="B6:B30" si="0">C6/$C$3</f>
        <v>10</v>
      </c>
      <c r="C6" s="23">
        <v>10000</v>
      </c>
      <c r="D6" s="13" t="s">
        <v>85</v>
      </c>
      <c r="E6" s="30">
        <f t="shared" ref="E6:E14" si="1">F6/$C$3</f>
        <v>399.26600000000002</v>
      </c>
      <c r="F6" s="23">
        <v>399266</v>
      </c>
      <c r="G6" s="13" t="s">
        <v>106</v>
      </c>
      <c r="H6" s="30">
        <f t="shared" ref="H6:H14" si="2">I6/$C$3</f>
        <v>347</v>
      </c>
      <c r="I6" s="23">
        <v>347000</v>
      </c>
      <c r="J6" s="23"/>
      <c r="K6" s="13"/>
    </row>
    <row r="7" spans="1:16" x14ac:dyDescent="0.25">
      <c r="A7" s="13" t="s">
        <v>47</v>
      </c>
      <c r="B7" s="30">
        <f t="shared" si="0"/>
        <v>8.8000000000000007</v>
      </c>
      <c r="C7" s="23">
        <v>8800</v>
      </c>
      <c r="D7" s="13" t="s">
        <v>86</v>
      </c>
      <c r="E7" s="30">
        <f t="shared" si="1"/>
        <v>372.46300000000002</v>
      </c>
      <c r="F7" s="23">
        <v>372463</v>
      </c>
      <c r="G7" s="13" t="s">
        <v>88</v>
      </c>
      <c r="H7" s="30">
        <f t="shared" si="2"/>
        <v>59</v>
      </c>
      <c r="I7" s="23">
        <v>59000</v>
      </c>
      <c r="J7" s="23"/>
      <c r="K7" s="13"/>
    </row>
    <row r="8" spans="1:16" x14ac:dyDescent="0.25">
      <c r="A8" s="13" t="s">
        <v>35</v>
      </c>
      <c r="B8" s="30">
        <f t="shared" si="0"/>
        <v>7</v>
      </c>
      <c r="C8" s="23">
        <v>7000</v>
      </c>
      <c r="D8" s="13" t="s">
        <v>87</v>
      </c>
      <c r="E8" s="30">
        <f t="shared" si="1"/>
        <v>294</v>
      </c>
      <c r="F8" s="23">
        <v>294000</v>
      </c>
      <c r="G8" s="13" t="s">
        <v>85</v>
      </c>
      <c r="H8" s="30">
        <f t="shared" si="2"/>
        <v>44.737000000000002</v>
      </c>
      <c r="I8" s="23">
        <v>44737</v>
      </c>
      <c r="J8" s="23"/>
      <c r="K8" s="13"/>
    </row>
    <row r="9" spans="1:16" x14ac:dyDescent="0.25">
      <c r="A9" s="13" t="s">
        <v>42</v>
      </c>
      <c r="B9" s="30">
        <f t="shared" si="0"/>
        <v>5.9779999999999998</v>
      </c>
      <c r="C9" s="23">
        <v>5978</v>
      </c>
      <c r="D9" s="13" t="s">
        <v>88</v>
      </c>
      <c r="E9" s="30">
        <f t="shared" si="1"/>
        <v>229.31700000000001</v>
      </c>
      <c r="F9" s="23">
        <v>229317</v>
      </c>
      <c r="G9" s="13" t="s">
        <v>87</v>
      </c>
      <c r="H9" s="30">
        <f t="shared" si="2"/>
        <v>12.75</v>
      </c>
      <c r="I9" s="23">
        <v>12750</v>
      </c>
      <c r="J9" s="23"/>
      <c r="K9" s="13"/>
    </row>
    <row r="10" spans="1:16" x14ac:dyDescent="0.25">
      <c r="A10" s="13" t="s">
        <v>41</v>
      </c>
      <c r="B10" s="30">
        <f t="shared" si="0"/>
        <v>5.093</v>
      </c>
      <c r="C10" s="23">
        <v>5093</v>
      </c>
      <c r="D10" s="13" t="s">
        <v>84</v>
      </c>
      <c r="E10" s="30">
        <f t="shared" si="1"/>
        <v>190.01900000000001</v>
      </c>
      <c r="F10" s="23">
        <v>190019</v>
      </c>
      <c r="G10" s="13" t="s">
        <v>94</v>
      </c>
      <c r="H10" s="30">
        <f t="shared" si="2"/>
        <v>10.856</v>
      </c>
      <c r="I10" s="23">
        <v>10856</v>
      </c>
      <c r="J10" s="23"/>
      <c r="K10" s="13"/>
    </row>
    <row r="11" spans="1:16" x14ac:dyDescent="0.25">
      <c r="A11" s="13" t="s">
        <v>29</v>
      </c>
      <c r="B11" s="30">
        <f t="shared" si="0"/>
        <v>5</v>
      </c>
      <c r="C11" s="23">
        <v>5000</v>
      </c>
      <c r="D11" s="13" t="s">
        <v>89</v>
      </c>
      <c r="E11" s="30">
        <f t="shared" si="1"/>
        <v>174</v>
      </c>
      <c r="F11" s="23">
        <v>174000</v>
      </c>
      <c r="G11" s="13" t="s">
        <v>109</v>
      </c>
      <c r="H11" s="30">
        <f t="shared" si="2"/>
        <v>5.8940000000000001</v>
      </c>
      <c r="I11" s="23">
        <v>5894</v>
      </c>
      <c r="J11" s="23"/>
      <c r="K11" s="13"/>
    </row>
    <row r="12" spans="1:16" x14ac:dyDescent="0.25">
      <c r="A12" s="13" t="s">
        <v>100</v>
      </c>
      <c r="B12" s="30">
        <f t="shared" si="0"/>
        <v>5</v>
      </c>
      <c r="C12" s="23">
        <v>5000</v>
      </c>
      <c r="D12" s="13" t="s">
        <v>90</v>
      </c>
      <c r="E12" s="30">
        <f t="shared" si="1"/>
        <v>149.947</v>
      </c>
      <c r="F12" s="23">
        <v>149947</v>
      </c>
      <c r="G12" s="13" t="s">
        <v>89</v>
      </c>
      <c r="H12" s="30">
        <f t="shared" si="2"/>
        <v>4.875</v>
      </c>
      <c r="I12" s="23">
        <v>4875</v>
      </c>
      <c r="J12" s="23"/>
      <c r="K12" s="13"/>
    </row>
    <row r="13" spans="1:16" x14ac:dyDescent="0.25">
      <c r="A13" s="13" t="s">
        <v>44</v>
      </c>
      <c r="B13" s="30">
        <f t="shared" si="0"/>
        <v>4.5</v>
      </c>
      <c r="C13" s="23">
        <v>4500</v>
      </c>
      <c r="D13" s="13" t="s">
        <v>97</v>
      </c>
      <c r="E13" s="30">
        <f t="shared" si="1"/>
        <v>135</v>
      </c>
      <c r="F13" s="23">
        <v>135000</v>
      </c>
      <c r="G13" s="13" t="s">
        <v>107</v>
      </c>
      <c r="H13" s="30">
        <f t="shared" si="2"/>
        <v>3.14</v>
      </c>
      <c r="I13" s="23">
        <v>3140</v>
      </c>
      <c r="J13" s="23"/>
      <c r="K13" s="13"/>
    </row>
    <row r="14" spans="1:16" x14ac:dyDescent="0.25">
      <c r="A14" s="13" t="s">
        <v>33</v>
      </c>
      <c r="B14" s="30">
        <f t="shared" si="0"/>
        <v>4</v>
      </c>
      <c r="C14" s="23">
        <v>4000</v>
      </c>
      <c r="D14" s="13" t="s">
        <v>91</v>
      </c>
      <c r="E14" s="30">
        <f t="shared" si="1"/>
        <v>100.193</v>
      </c>
      <c r="F14" s="23">
        <v>100193</v>
      </c>
      <c r="G14" s="13" t="s">
        <v>108</v>
      </c>
      <c r="H14" s="30">
        <f t="shared" si="2"/>
        <v>3.14</v>
      </c>
      <c r="I14" s="23">
        <v>3140</v>
      </c>
      <c r="J14" s="23"/>
      <c r="K14" s="13"/>
    </row>
    <row r="15" spans="1:16" x14ac:dyDescent="0.25">
      <c r="A15" s="13" t="s">
        <v>35</v>
      </c>
      <c r="B15" s="30">
        <f t="shared" si="0"/>
        <v>3</v>
      </c>
      <c r="C15" s="23">
        <v>3000</v>
      </c>
      <c r="D15" s="13" t="s">
        <v>98</v>
      </c>
      <c r="E15" s="30">
        <f>F15/$C$3</f>
        <v>143.70599999999999</v>
      </c>
      <c r="F15" s="23">
        <v>143706</v>
      </c>
      <c r="G15" s="13"/>
      <c r="H15" s="13"/>
      <c r="I15" s="13"/>
      <c r="J15" s="13"/>
      <c r="K15" s="13"/>
    </row>
    <row r="16" spans="1:16" x14ac:dyDescent="0.25">
      <c r="A16" s="13" t="s">
        <v>101</v>
      </c>
      <c r="B16" s="30">
        <f t="shared" si="0"/>
        <v>2.2000000000000002</v>
      </c>
      <c r="C16" s="23">
        <v>2200</v>
      </c>
      <c r="D16" s="13" t="s">
        <v>92</v>
      </c>
      <c r="E16" s="30">
        <f t="shared" ref="E16:E23" si="3">F16/$C$3</f>
        <v>68</v>
      </c>
      <c r="F16" s="23">
        <v>68000</v>
      </c>
      <c r="G16" s="13"/>
      <c r="H16" s="13"/>
      <c r="I16" s="13"/>
      <c r="J16" s="13"/>
      <c r="K16" s="13"/>
    </row>
    <row r="17" spans="1:11" x14ac:dyDescent="0.25">
      <c r="A17" s="13" t="s">
        <v>38</v>
      </c>
      <c r="B17" s="30">
        <f t="shared" si="0"/>
        <v>2.0859999999999999</v>
      </c>
      <c r="C17" s="23">
        <v>2086</v>
      </c>
      <c r="D17" s="13" t="s">
        <v>85</v>
      </c>
      <c r="E17" s="30">
        <f t="shared" si="3"/>
        <v>55.417000000000002</v>
      </c>
      <c r="F17" s="23">
        <v>55417</v>
      </c>
      <c r="G17" s="13"/>
      <c r="H17" s="13"/>
      <c r="I17" s="13"/>
      <c r="J17" s="13"/>
      <c r="K17" s="13"/>
    </row>
    <row r="18" spans="1:11" x14ac:dyDescent="0.25">
      <c r="A18" s="13" t="s">
        <v>102</v>
      </c>
      <c r="B18" s="30">
        <f t="shared" si="0"/>
        <v>1.5</v>
      </c>
      <c r="C18" s="23">
        <v>1500</v>
      </c>
      <c r="D18" s="13" t="s">
        <v>93</v>
      </c>
      <c r="E18" s="30">
        <f t="shared" si="3"/>
        <v>52</v>
      </c>
      <c r="F18" s="23">
        <v>52000</v>
      </c>
      <c r="G18" s="13"/>
      <c r="H18" s="13"/>
      <c r="I18" s="13"/>
      <c r="J18" s="13"/>
      <c r="K18" s="13"/>
    </row>
    <row r="19" spans="1:11" x14ac:dyDescent="0.25">
      <c r="A19" s="13" t="s">
        <v>46</v>
      </c>
      <c r="B19" s="30">
        <f t="shared" si="0"/>
        <v>1.48</v>
      </c>
      <c r="C19" s="23">
        <v>1480</v>
      </c>
      <c r="D19" s="13" t="s">
        <v>94</v>
      </c>
      <c r="E19" s="30">
        <f t="shared" si="3"/>
        <v>49.527999999999999</v>
      </c>
      <c r="F19" s="23">
        <v>49528</v>
      </c>
      <c r="G19" s="13"/>
      <c r="H19" s="13"/>
      <c r="I19" s="13"/>
      <c r="J19" s="13"/>
      <c r="K19" s="13"/>
    </row>
    <row r="20" spans="1:11" x14ac:dyDescent="0.25">
      <c r="A20" s="13" t="s">
        <v>27</v>
      </c>
      <c r="B20" s="30">
        <f t="shared" si="0"/>
        <v>1.37</v>
      </c>
      <c r="C20" s="23">
        <v>1370</v>
      </c>
      <c r="D20" s="13" t="s">
        <v>95</v>
      </c>
      <c r="E20" s="30">
        <f t="shared" si="3"/>
        <v>40</v>
      </c>
      <c r="F20" s="23">
        <v>40000</v>
      </c>
      <c r="G20" s="13"/>
      <c r="H20" s="13"/>
      <c r="I20" s="13"/>
      <c r="J20" s="13"/>
      <c r="K20" s="13"/>
    </row>
    <row r="21" spans="1:11" x14ac:dyDescent="0.25">
      <c r="A21" s="13" t="s">
        <v>45</v>
      </c>
      <c r="B21" s="30">
        <f t="shared" si="0"/>
        <v>1.2709999999999999</v>
      </c>
      <c r="C21" s="23">
        <v>1271</v>
      </c>
      <c r="D21" s="13" t="s">
        <v>96</v>
      </c>
      <c r="E21" s="30">
        <f t="shared" si="3"/>
        <v>13.36</v>
      </c>
      <c r="F21" s="23">
        <v>13360</v>
      </c>
      <c r="G21" s="13"/>
      <c r="H21" s="13"/>
      <c r="I21" s="13"/>
      <c r="J21" s="13"/>
      <c r="K21" s="13"/>
    </row>
    <row r="22" spans="1:11" x14ac:dyDescent="0.25">
      <c r="A22" s="13" t="s">
        <v>53</v>
      </c>
      <c r="B22" s="30">
        <f t="shared" si="0"/>
        <v>1.04</v>
      </c>
      <c r="C22" s="23">
        <v>1040</v>
      </c>
      <c r="D22" s="13" t="s">
        <v>99</v>
      </c>
      <c r="E22" s="30">
        <f t="shared" si="3"/>
        <v>10.225</v>
      </c>
      <c r="F22" s="23">
        <v>10225</v>
      </c>
      <c r="G22" s="13"/>
      <c r="H22" s="13"/>
      <c r="I22" s="13"/>
      <c r="J22" s="13"/>
      <c r="K22" s="13"/>
    </row>
    <row r="23" spans="1:11" x14ac:dyDescent="0.25">
      <c r="A23" s="13" t="s">
        <v>62</v>
      </c>
      <c r="B23" s="30">
        <f t="shared" si="0"/>
        <v>1</v>
      </c>
      <c r="C23" s="23">
        <v>1000</v>
      </c>
      <c r="D23" s="13" t="s">
        <v>97</v>
      </c>
      <c r="E23" s="30">
        <f t="shared" si="3"/>
        <v>6</v>
      </c>
      <c r="F23" s="23">
        <v>6000</v>
      </c>
      <c r="G23" s="13"/>
      <c r="H23" s="13"/>
      <c r="I23" s="13"/>
      <c r="J23" s="13"/>
      <c r="K23" s="13"/>
    </row>
    <row r="24" spans="1:11" x14ac:dyDescent="0.25">
      <c r="A24" s="13" t="s">
        <v>47</v>
      </c>
      <c r="B24" s="30">
        <f t="shared" si="0"/>
        <v>0.9</v>
      </c>
      <c r="C24" s="23">
        <v>900</v>
      </c>
      <c r="D24" s="13"/>
      <c r="E24" s="13"/>
      <c r="F24" s="13"/>
      <c r="G24" s="13"/>
      <c r="H24" s="13"/>
      <c r="I24" s="13"/>
      <c r="J24" s="13"/>
      <c r="K24" s="13"/>
    </row>
    <row r="25" spans="1:11" x14ac:dyDescent="0.25">
      <c r="A25" s="13" t="s">
        <v>52</v>
      </c>
      <c r="B25" s="30">
        <f t="shared" si="0"/>
        <v>0.9</v>
      </c>
      <c r="C25" s="23">
        <v>900</v>
      </c>
      <c r="D25" s="22"/>
      <c r="E25" s="22"/>
      <c r="F25" s="22"/>
      <c r="G25" s="13"/>
      <c r="H25" s="13"/>
      <c r="I25" s="13"/>
      <c r="J25" s="13"/>
      <c r="K25" s="13"/>
    </row>
    <row r="26" spans="1:11" x14ac:dyDescent="0.25">
      <c r="A26" s="13" t="s">
        <v>67</v>
      </c>
      <c r="B26" s="30">
        <f t="shared" si="0"/>
        <v>0.9</v>
      </c>
      <c r="C26" s="23">
        <v>900</v>
      </c>
      <c r="D26" s="22"/>
      <c r="E26" s="22"/>
      <c r="F26" s="22"/>
      <c r="G26" s="13"/>
      <c r="H26" s="13"/>
      <c r="I26" s="13"/>
      <c r="J26" s="13"/>
      <c r="K26" s="13"/>
    </row>
    <row r="27" spans="1:11" x14ac:dyDescent="0.25">
      <c r="A27" s="13" t="s">
        <v>65</v>
      </c>
      <c r="B27" s="30">
        <f t="shared" si="0"/>
        <v>0.9</v>
      </c>
      <c r="C27" s="23">
        <v>900</v>
      </c>
      <c r="D27" s="22"/>
      <c r="E27" s="22"/>
      <c r="F27" s="22"/>
      <c r="G27" s="13"/>
      <c r="H27" s="13"/>
      <c r="I27" s="13"/>
      <c r="J27" s="13"/>
      <c r="K27" s="13"/>
    </row>
    <row r="28" spans="1:11" x14ac:dyDescent="0.25">
      <c r="A28" s="13" t="s">
        <v>49</v>
      </c>
      <c r="B28" s="30">
        <f t="shared" si="0"/>
        <v>0.9</v>
      </c>
      <c r="C28" s="23">
        <v>900</v>
      </c>
      <c r="D28" s="22"/>
      <c r="E28" s="22"/>
      <c r="F28" s="22"/>
      <c r="G28" s="13"/>
      <c r="H28" s="13"/>
      <c r="I28" s="13"/>
      <c r="J28" s="13"/>
      <c r="K28" s="13"/>
    </row>
    <row r="29" spans="1:11" x14ac:dyDescent="0.25">
      <c r="A29" s="13" t="s">
        <v>43</v>
      </c>
      <c r="B29" s="30">
        <f t="shared" si="0"/>
        <v>0.52200000000000002</v>
      </c>
      <c r="C29" s="23">
        <v>522</v>
      </c>
      <c r="D29" s="22"/>
      <c r="E29" s="22"/>
      <c r="F29" s="22"/>
      <c r="G29" s="13"/>
      <c r="H29" s="13"/>
      <c r="I29" s="13"/>
      <c r="J29" s="13"/>
      <c r="K29" s="13"/>
    </row>
    <row r="30" spans="1:11" ht="15.75" thickBot="1" x14ac:dyDescent="0.3">
      <c r="A30" s="13" t="s">
        <v>69</v>
      </c>
      <c r="B30" s="30">
        <f t="shared" si="0"/>
        <v>0.23749999999999999</v>
      </c>
      <c r="C30" s="23">
        <v>237.5</v>
      </c>
      <c r="D30" s="22"/>
      <c r="E30" s="22"/>
      <c r="F30" s="22"/>
      <c r="G30" s="13"/>
      <c r="H30" s="13"/>
      <c r="I30" s="13"/>
      <c r="J30" s="13"/>
      <c r="K30" s="13"/>
    </row>
    <row r="31" spans="1:11" ht="15.75" thickBot="1" x14ac:dyDescent="0.3">
      <c r="A31" s="35"/>
      <c r="B31" s="37">
        <f>C31/C3</f>
        <v>85.577500000000001</v>
      </c>
      <c r="C31" s="29">
        <v>85577.5</v>
      </c>
      <c r="D31" s="36"/>
      <c r="E31" s="33">
        <f>F31/C3</f>
        <v>2983.703</v>
      </c>
      <c r="F31" s="29">
        <f>SUM(F5:F23)</f>
        <v>2983703</v>
      </c>
      <c r="G31" s="36"/>
      <c r="H31" s="33">
        <f>SUM(H5:H14)</f>
        <v>931.73399999999992</v>
      </c>
      <c r="I31" s="26">
        <v>931734</v>
      </c>
      <c r="J31" s="28" t="e">
        <f>K31/C4</f>
        <v>#VALUE!</v>
      </c>
      <c r="K31" s="26">
        <v>3996720.5</v>
      </c>
    </row>
  </sheetData>
  <sortState xmlns:xlrd2="http://schemas.microsoft.com/office/spreadsheetml/2017/richdata2" ref="G5:I14">
    <sortCondition descending="1" ref="I5:I14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8499-0CB6-4996-85F2-DD60D8DE56F8}">
  <dimension ref="A3:G30"/>
  <sheetViews>
    <sheetView workbookViewId="0">
      <selection activeCell="E15" sqref="E15"/>
    </sheetView>
  </sheetViews>
  <sheetFormatPr defaultRowHeight="15" x14ac:dyDescent="0.25"/>
  <cols>
    <col min="1" max="1" width="43.28515625" bestFit="1" customWidth="1"/>
    <col min="2" max="2" width="14.28515625" bestFit="1" customWidth="1"/>
    <col min="3" max="3" width="43.140625" bestFit="1" customWidth="1"/>
    <col min="4" max="4" width="14.28515625" bestFit="1" customWidth="1"/>
    <col min="5" max="5" width="35.5703125" bestFit="1" customWidth="1"/>
    <col min="6" max="6" width="14.28515625" bestFit="1" customWidth="1"/>
    <col min="7" max="7" width="14" bestFit="1" customWidth="1"/>
  </cols>
  <sheetData>
    <row r="3" spans="1:7" x14ac:dyDescent="0.25">
      <c r="A3" s="25" t="s">
        <v>18</v>
      </c>
      <c r="B3" s="25" t="s">
        <v>82</v>
      </c>
      <c r="C3" s="25" t="s">
        <v>18</v>
      </c>
      <c r="D3" s="25" t="s">
        <v>82</v>
      </c>
      <c r="E3" s="25" t="s">
        <v>18</v>
      </c>
      <c r="F3" s="25" t="s">
        <v>82</v>
      </c>
      <c r="G3" s="25"/>
    </row>
    <row r="4" spans="1:7" x14ac:dyDescent="0.25">
      <c r="A4" s="13" t="s">
        <v>55</v>
      </c>
      <c r="B4" s="23">
        <v>10000</v>
      </c>
      <c r="C4" s="13" t="s">
        <v>84</v>
      </c>
      <c r="D4" s="23">
        <v>501262</v>
      </c>
      <c r="E4" s="13" t="s">
        <v>106</v>
      </c>
      <c r="F4" s="23">
        <v>440342</v>
      </c>
      <c r="G4" s="13"/>
    </row>
    <row r="5" spans="1:7" x14ac:dyDescent="0.25">
      <c r="A5" s="13" t="s">
        <v>54</v>
      </c>
      <c r="B5" s="23">
        <v>10000</v>
      </c>
      <c r="C5" s="13" t="s">
        <v>85</v>
      </c>
      <c r="D5" s="23">
        <v>399266</v>
      </c>
      <c r="E5" s="13" t="s">
        <v>106</v>
      </c>
      <c r="F5" s="23">
        <v>347000</v>
      </c>
      <c r="G5" s="13"/>
    </row>
    <row r="6" spans="1:7" x14ac:dyDescent="0.25">
      <c r="A6" s="13" t="s">
        <v>42</v>
      </c>
      <c r="B6" s="23">
        <v>5978</v>
      </c>
      <c r="C6" s="13" t="s">
        <v>86</v>
      </c>
      <c r="D6" s="23">
        <v>372463</v>
      </c>
      <c r="E6" s="13" t="s">
        <v>88</v>
      </c>
      <c r="F6" s="23">
        <v>59000</v>
      </c>
      <c r="G6" s="13"/>
    </row>
    <row r="7" spans="1:7" x14ac:dyDescent="0.25">
      <c r="A7" s="13" t="s">
        <v>41</v>
      </c>
      <c r="B7" s="23">
        <v>5093</v>
      </c>
      <c r="C7" s="13" t="s">
        <v>87</v>
      </c>
      <c r="D7" s="23">
        <v>294000</v>
      </c>
      <c r="E7" s="13" t="s">
        <v>85</v>
      </c>
      <c r="F7" s="23">
        <v>44737</v>
      </c>
      <c r="G7" s="13"/>
    </row>
    <row r="8" spans="1:7" x14ac:dyDescent="0.25">
      <c r="A8" s="13" t="s">
        <v>29</v>
      </c>
      <c r="B8" s="23">
        <v>5000</v>
      </c>
      <c r="C8" s="13" t="s">
        <v>88</v>
      </c>
      <c r="D8" s="23">
        <v>229317</v>
      </c>
      <c r="E8" s="13" t="s">
        <v>87</v>
      </c>
      <c r="F8" s="23">
        <v>12750</v>
      </c>
      <c r="G8" s="13"/>
    </row>
    <row r="9" spans="1:7" x14ac:dyDescent="0.25">
      <c r="A9" s="13" t="s">
        <v>44</v>
      </c>
      <c r="B9" s="23">
        <v>4500</v>
      </c>
      <c r="C9" s="13" t="s">
        <v>84</v>
      </c>
      <c r="D9" s="23">
        <v>190019</v>
      </c>
      <c r="E9" s="13" t="s">
        <v>94</v>
      </c>
      <c r="F9" s="23">
        <v>10856</v>
      </c>
      <c r="G9" s="13"/>
    </row>
    <row r="10" spans="1:7" x14ac:dyDescent="0.25">
      <c r="A10" s="13" t="s">
        <v>46</v>
      </c>
      <c r="B10" s="23">
        <v>1480</v>
      </c>
      <c r="C10" s="13" t="s">
        <v>89</v>
      </c>
      <c r="D10" s="23">
        <v>174000</v>
      </c>
      <c r="E10" s="13" t="s">
        <v>109</v>
      </c>
      <c r="F10" s="23">
        <v>5894</v>
      </c>
      <c r="G10" s="13"/>
    </row>
    <row r="11" spans="1:7" x14ac:dyDescent="0.25">
      <c r="A11" s="13" t="s">
        <v>27</v>
      </c>
      <c r="B11" s="23">
        <v>1370</v>
      </c>
      <c r="C11" s="13" t="s">
        <v>90</v>
      </c>
      <c r="D11" s="23">
        <v>149947</v>
      </c>
      <c r="E11" s="13" t="s">
        <v>89</v>
      </c>
      <c r="F11" s="23">
        <v>4875</v>
      </c>
      <c r="G11" s="13"/>
    </row>
    <row r="12" spans="1:7" x14ac:dyDescent="0.25">
      <c r="A12" s="13" t="s">
        <v>53</v>
      </c>
      <c r="B12" s="23">
        <v>1040</v>
      </c>
      <c r="C12" s="13" t="s">
        <v>97</v>
      </c>
      <c r="D12" s="23">
        <v>135000</v>
      </c>
      <c r="E12" s="13" t="s">
        <v>107</v>
      </c>
      <c r="F12" s="23">
        <v>3140</v>
      </c>
      <c r="G12" s="13"/>
    </row>
    <row r="13" spans="1:7" x14ac:dyDescent="0.25">
      <c r="A13" s="13" t="s">
        <v>47</v>
      </c>
      <c r="B13" s="23">
        <v>900</v>
      </c>
      <c r="C13" s="13" t="s">
        <v>91</v>
      </c>
      <c r="D13" s="23">
        <v>100193</v>
      </c>
      <c r="E13" s="13" t="s">
        <v>108</v>
      </c>
      <c r="F13" s="23">
        <v>3140</v>
      </c>
      <c r="G13" s="13"/>
    </row>
    <row r="14" spans="1:7" x14ac:dyDescent="0.25">
      <c r="A14" s="13" t="s">
        <v>47</v>
      </c>
      <c r="B14" s="23">
        <v>8800</v>
      </c>
      <c r="C14" s="13" t="s">
        <v>98</v>
      </c>
      <c r="D14" s="23">
        <v>69706</v>
      </c>
      <c r="E14" s="13"/>
      <c r="F14" s="13"/>
      <c r="G14" s="13"/>
    </row>
    <row r="15" spans="1:7" x14ac:dyDescent="0.25">
      <c r="A15" s="13" t="s">
        <v>33</v>
      </c>
      <c r="B15" s="23">
        <v>4000</v>
      </c>
      <c r="C15" s="13" t="s">
        <v>98</v>
      </c>
      <c r="D15" s="23">
        <v>69706</v>
      </c>
      <c r="E15" s="13"/>
      <c r="F15" s="13"/>
      <c r="G15" s="13"/>
    </row>
    <row r="16" spans="1:7" x14ac:dyDescent="0.25">
      <c r="A16" s="13" t="s">
        <v>45</v>
      </c>
      <c r="B16" s="23">
        <v>1271</v>
      </c>
      <c r="C16" s="13" t="s">
        <v>92</v>
      </c>
      <c r="D16" s="23">
        <v>68000</v>
      </c>
      <c r="E16" s="13"/>
      <c r="F16" s="13"/>
      <c r="G16" s="13"/>
    </row>
    <row r="17" spans="1:7" x14ac:dyDescent="0.25">
      <c r="A17" s="13" t="s">
        <v>35</v>
      </c>
      <c r="B17" s="23">
        <v>7000</v>
      </c>
      <c r="C17" s="13" t="s">
        <v>85</v>
      </c>
      <c r="D17" s="23">
        <v>55417</v>
      </c>
      <c r="E17" s="13"/>
      <c r="F17" s="13"/>
      <c r="G17" s="13"/>
    </row>
    <row r="18" spans="1:7" x14ac:dyDescent="0.25">
      <c r="A18" s="13" t="s">
        <v>101</v>
      </c>
      <c r="B18" s="23">
        <v>2200</v>
      </c>
      <c r="C18" s="13" t="s">
        <v>93</v>
      </c>
      <c r="D18" s="23">
        <v>52000</v>
      </c>
      <c r="E18" s="13"/>
      <c r="F18" s="13"/>
      <c r="G18" s="13"/>
    </row>
    <row r="19" spans="1:7" x14ac:dyDescent="0.25">
      <c r="A19" s="13" t="s">
        <v>102</v>
      </c>
      <c r="B19" s="23">
        <v>1500</v>
      </c>
      <c r="C19" s="13" t="s">
        <v>94</v>
      </c>
      <c r="D19" s="23">
        <v>49528</v>
      </c>
      <c r="E19" s="13"/>
      <c r="F19" s="13"/>
      <c r="G19" s="13"/>
    </row>
    <row r="20" spans="1:7" x14ac:dyDescent="0.25">
      <c r="A20" s="13" t="s">
        <v>43</v>
      </c>
      <c r="B20" s="23">
        <v>522</v>
      </c>
      <c r="C20" s="13" t="s">
        <v>95</v>
      </c>
      <c r="D20" s="23">
        <v>40000</v>
      </c>
      <c r="E20" s="13"/>
      <c r="F20" s="13"/>
      <c r="G20" s="13"/>
    </row>
    <row r="21" spans="1:7" x14ac:dyDescent="0.25">
      <c r="A21" s="13" t="s">
        <v>100</v>
      </c>
      <c r="B21" s="23">
        <v>5000</v>
      </c>
      <c r="C21" s="13" t="s">
        <v>96</v>
      </c>
      <c r="D21" s="23">
        <v>13360</v>
      </c>
      <c r="E21" s="13"/>
      <c r="F21" s="13"/>
      <c r="G21" s="13"/>
    </row>
    <row r="22" spans="1:7" x14ac:dyDescent="0.25">
      <c r="A22" s="13" t="s">
        <v>35</v>
      </c>
      <c r="B22" s="23">
        <v>3000</v>
      </c>
      <c r="C22" s="13" t="s">
        <v>99</v>
      </c>
      <c r="D22" s="23">
        <v>10225</v>
      </c>
      <c r="E22" s="13"/>
      <c r="F22" s="13"/>
      <c r="G22" s="13"/>
    </row>
    <row r="23" spans="1:7" x14ac:dyDescent="0.25">
      <c r="A23" s="13" t="s">
        <v>38</v>
      </c>
      <c r="B23" s="23">
        <v>2086</v>
      </c>
      <c r="C23" s="13" t="s">
        <v>97</v>
      </c>
      <c r="D23" s="23">
        <v>6000</v>
      </c>
      <c r="E23" s="13"/>
      <c r="F23" s="13"/>
      <c r="G23" s="13"/>
    </row>
    <row r="24" spans="1:7" x14ac:dyDescent="0.25">
      <c r="A24" s="13" t="s">
        <v>62</v>
      </c>
      <c r="B24" s="23">
        <v>1000</v>
      </c>
      <c r="C24" s="22"/>
      <c r="D24" s="22"/>
      <c r="E24" s="13"/>
      <c r="F24" s="13"/>
      <c r="G24" s="13"/>
    </row>
    <row r="25" spans="1:7" x14ac:dyDescent="0.25">
      <c r="A25" s="13" t="s">
        <v>52</v>
      </c>
      <c r="B25" s="23">
        <v>900</v>
      </c>
      <c r="C25" s="22"/>
      <c r="D25" s="22"/>
      <c r="E25" s="13"/>
      <c r="F25" s="13"/>
      <c r="G25" s="13"/>
    </row>
    <row r="26" spans="1:7" x14ac:dyDescent="0.25">
      <c r="A26" s="13" t="s">
        <v>67</v>
      </c>
      <c r="B26" s="23">
        <v>900</v>
      </c>
      <c r="C26" s="22"/>
      <c r="D26" s="22"/>
      <c r="E26" s="13"/>
      <c r="F26" s="13"/>
      <c r="G26" s="13"/>
    </row>
    <row r="27" spans="1:7" x14ac:dyDescent="0.25">
      <c r="A27" s="13" t="s">
        <v>65</v>
      </c>
      <c r="B27" s="23">
        <v>900</v>
      </c>
      <c r="C27" s="22"/>
      <c r="D27" s="22"/>
      <c r="E27" s="13"/>
      <c r="F27" s="13"/>
      <c r="G27" s="13"/>
    </row>
    <row r="28" spans="1:7" x14ac:dyDescent="0.25">
      <c r="A28" s="13" t="s">
        <v>49</v>
      </c>
      <c r="B28" s="23">
        <v>900</v>
      </c>
      <c r="C28" s="22"/>
      <c r="D28" s="22"/>
      <c r="E28" s="13"/>
      <c r="F28" s="13"/>
      <c r="G28" s="13"/>
    </row>
    <row r="29" spans="1:7" x14ac:dyDescent="0.25">
      <c r="A29" s="13" t="s">
        <v>69</v>
      </c>
      <c r="B29" s="23">
        <v>237.5</v>
      </c>
      <c r="C29" s="22"/>
      <c r="D29" s="22"/>
      <c r="E29" s="13"/>
      <c r="F29" s="13"/>
      <c r="G29" s="13"/>
    </row>
    <row r="30" spans="1:7" x14ac:dyDescent="0.25">
      <c r="A30" s="12"/>
      <c r="B30" s="26">
        <v>85577.5</v>
      </c>
      <c r="C30" s="27"/>
      <c r="D30" s="26">
        <v>2979409</v>
      </c>
      <c r="E30" s="27"/>
      <c r="F30" s="26">
        <v>931734</v>
      </c>
      <c r="G30" s="26">
        <v>3996720.5</v>
      </c>
    </row>
  </sheetData>
  <autoFilter ref="A3:G3" xr:uid="{ED7A8499-0CB6-4996-85F2-DD60D8DE56F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R55"/>
  <sheetViews>
    <sheetView workbookViewId="0">
      <selection activeCell="K4" sqref="J4:K4"/>
    </sheetView>
  </sheetViews>
  <sheetFormatPr defaultRowHeight="15" x14ac:dyDescent="0.25"/>
  <cols>
    <col min="1" max="1" width="17.42578125" bestFit="1" customWidth="1"/>
    <col min="2" max="2" width="14.28515625" bestFit="1" customWidth="1"/>
    <col min="3" max="3" width="11.42578125" bestFit="1" customWidth="1"/>
    <col min="4" max="4" width="9.42578125" bestFit="1" customWidth="1"/>
    <col min="5" max="6" width="11.140625" bestFit="1" customWidth="1"/>
    <col min="7" max="7" width="24.28515625" bestFit="1" customWidth="1"/>
    <col min="8" max="8" width="7.42578125" bestFit="1" customWidth="1"/>
    <col min="9" max="9" width="10.28515625" bestFit="1" customWidth="1"/>
    <col min="10" max="11" width="35.5703125" bestFit="1" customWidth="1"/>
    <col min="12" max="12" width="8.42578125" bestFit="1" customWidth="1"/>
    <col min="13" max="13" width="9.7109375" bestFit="1" customWidth="1"/>
    <col min="14" max="14" width="15.28515625" bestFit="1" customWidth="1"/>
    <col min="15" max="15" width="13.140625" bestFit="1" customWidth="1"/>
    <col min="16" max="16" width="9.42578125" bestFit="1" customWidth="1"/>
    <col min="17" max="17" width="9.5703125" bestFit="1" customWidth="1"/>
    <col min="18" max="18" width="14.28515625" bestFit="1" customWidth="1"/>
  </cols>
  <sheetData>
    <row r="1" spans="1:18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18" x14ac:dyDescent="0.25">
      <c r="A2" s="3">
        <v>44749.692766203705</v>
      </c>
      <c r="B2" s="1" t="s">
        <v>7</v>
      </c>
      <c r="C2" s="4">
        <v>94</v>
      </c>
      <c r="D2" s="1">
        <v>2021</v>
      </c>
      <c r="E2" s="1">
        <v>0</v>
      </c>
      <c r="F2" s="1">
        <v>99</v>
      </c>
      <c r="G2" s="1" t="s">
        <v>8</v>
      </c>
    </row>
    <row r="3" spans="1:18" x14ac:dyDescent="0.25">
      <c r="P3" s="11">
        <f>SUM(P5:P52)</f>
        <v>101733.5</v>
      </c>
    </row>
    <row r="4" spans="1:18" ht="30" x14ac:dyDescent="0.25">
      <c r="A4" s="5" t="s">
        <v>9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0</v>
      </c>
      <c r="J4" s="5" t="s">
        <v>17</v>
      </c>
      <c r="K4" s="5" t="s">
        <v>18</v>
      </c>
      <c r="L4" s="5" t="s">
        <v>19</v>
      </c>
      <c r="M4" s="5" t="s">
        <v>20</v>
      </c>
      <c r="N4" s="5" t="s">
        <v>21</v>
      </c>
      <c r="O4" s="5" t="s">
        <v>22</v>
      </c>
      <c r="P4" s="5" t="s">
        <v>23</v>
      </c>
      <c r="Q4" s="5" t="s">
        <v>24</v>
      </c>
      <c r="R4" s="5" t="s">
        <v>25</v>
      </c>
    </row>
    <row r="5" spans="1:18" hidden="1" x14ac:dyDescent="0.25">
      <c r="A5" s="6">
        <v>63550000</v>
      </c>
      <c r="B5" s="1"/>
      <c r="C5" s="1"/>
      <c r="D5" s="1"/>
      <c r="E5" s="1">
        <v>43765</v>
      </c>
      <c r="F5" s="1" t="s">
        <v>8</v>
      </c>
      <c r="G5" s="1"/>
      <c r="H5" s="1">
        <v>12</v>
      </c>
      <c r="I5" s="7">
        <v>44575</v>
      </c>
      <c r="J5" s="1" t="s">
        <v>26</v>
      </c>
      <c r="K5" s="1" t="s">
        <v>27</v>
      </c>
      <c r="L5" s="1">
        <v>10</v>
      </c>
      <c r="M5" s="1">
        <v>179721</v>
      </c>
      <c r="N5" s="1"/>
      <c r="O5" s="1"/>
      <c r="P5" s="8">
        <v>1370</v>
      </c>
      <c r="Q5" s="8">
        <v>0</v>
      </c>
      <c r="R5" s="1" t="s">
        <v>28</v>
      </c>
    </row>
    <row r="6" spans="1:18" ht="30" hidden="1" x14ac:dyDescent="0.25">
      <c r="A6" s="6">
        <v>63900000</v>
      </c>
      <c r="B6" s="1"/>
      <c r="C6" s="1"/>
      <c r="D6" s="1"/>
      <c r="E6" s="1">
        <v>43765</v>
      </c>
      <c r="F6" s="1" t="s">
        <v>8</v>
      </c>
      <c r="G6" s="1"/>
      <c r="H6" s="1">
        <v>3</v>
      </c>
      <c r="I6" s="7">
        <v>44265</v>
      </c>
      <c r="J6" s="1" t="s">
        <v>26</v>
      </c>
      <c r="K6" s="1" t="s">
        <v>29</v>
      </c>
      <c r="L6" s="1">
        <v>10</v>
      </c>
      <c r="M6" s="1">
        <v>175168</v>
      </c>
      <c r="N6" s="1"/>
      <c r="O6" s="1"/>
      <c r="P6" s="8">
        <v>5000</v>
      </c>
      <c r="Q6" s="8">
        <v>0</v>
      </c>
      <c r="R6" s="1" t="s">
        <v>28</v>
      </c>
    </row>
    <row r="7" spans="1:18" ht="30" hidden="1" x14ac:dyDescent="0.25">
      <c r="A7" s="6">
        <v>63900000</v>
      </c>
      <c r="B7" s="1"/>
      <c r="C7" s="1"/>
      <c r="D7" s="1"/>
      <c r="E7" s="1">
        <v>43765</v>
      </c>
      <c r="F7" s="1" t="s">
        <v>8</v>
      </c>
      <c r="G7" s="1"/>
      <c r="H7" s="1">
        <v>13</v>
      </c>
      <c r="I7" s="7">
        <v>44642.409803240742</v>
      </c>
      <c r="J7" s="1" t="s">
        <v>30</v>
      </c>
      <c r="K7" s="1" t="s">
        <v>30</v>
      </c>
      <c r="L7" s="1">
        <v>40</v>
      </c>
      <c r="M7" s="1">
        <v>103593</v>
      </c>
      <c r="N7" s="1"/>
      <c r="O7" s="1"/>
      <c r="P7" s="8">
        <v>5000</v>
      </c>
      <c r="Q7" s="8">
        <v>0</v>
      </c>
      <c r="R7" s="1" t="s">
        <v>31</v>
      </c>
    </row>
    <row r="8" spans="1:18" ht="30" hidden="1" x14ac:dyDescent="0.25">
      <c r="A8" s="6">
        <v>63900233</v>
      </c>
      <c r="B8" s="1"/>
      <c r="C8" s="1"/>
      <c r="D8" s="1"/>
      <c r="E8" s="1">
        <v>43765</v>
      </c>
      <c r="F8" s="1" t="s">
        <v>8</v>
      </c>
      <c r="G8" s="1"/>
      <c r="H8" s="1">
        <v>3</v>
      </c>
      <c r="I8" s="7">
        <v>44284</v>
      </c>
      <c r="J8" s="1" t="s">
        <v>32</v>
      </c>
      <c r="K8" s="1" t="s">
        <v>33</v>
      </c>
      <c r="L8" s="1">
        <v>10</v>
      </c>
      <c r="M8" s="1">
        <v>175525</v>
      </c>
      <c r="N8" s="1"/>
      <c r="O8" s="1"/>
      <c r="P8" s="8">
        <v>4000</v>
      </c>
      <c r="Q8" s="8">
        <v>0</v>
      </c>
      <c r="R8" s="1" t="s">
        <v>28</v>
      </c>
    </row>
    <row r="9" spans="1:18" hidden="1" x14ac:dyDescent="0.25">
      <c r="A9" s="6">
        <v>63900233</v>
      </c>
      <c r="B9" s="1"/>
      <c r="C9" s="1"/>
      <c r="D9" s="1"/>
      <c r="E9" s="1">
        <v>43765</v>
      </c>
      <c r="F9" s="1" t="s">
        <v>8</v>
      </c>
      <c r="G9" s="1"/>
      <c r="H9" s="1">
        <v>12</v>
      </c>
      <c r="I9" s="7">
        <v>44564</v>
      </c>
      <c r="J9" s="1" t="s">
        <v>34</v>
      </c>
      <c r="K9" s="1" t="s">
        <v>35</v>
      </c>
      <c r="L9" s="1">
        <v>10</v>
      </c>
      <c r="M9" s="1">
        <v>179696</v>
      </c>
      <c r="N9" s="1"/>
      <c r="O9" s="1"/>
      <c r="P9" s="8">
        <v>7000</v>
      </c>
      <c r="Q9" s="8">
        <v>0</v>
      </c>
      <c r="R9" s="1" t="s">
        <v>28</v>
      </c>
    </row>
    <row r="10" spans="1:18" hidden="1" x14ac:dyDescent="0.25">
      <c r="A10" s="6">
        <v>63900241</v>
      </c>
      <c r="B10" s="1"/>
      <c r="C10" s="1"/>
      <c r="D10" s="1"/>
      <c r="E10" s="1">
        <v>43765</v>
      </c>
      <c r="F10" s="1" t="s">
        <v>8</v>
      </c>
      <c r="G10" s="1"/>
      <c r="H10" s="1">
        <v>7</v>
      </c>
      <c r="I10" s="7">
        <v>44391</v>
      </c>
      <c r="J10" s="1" t="s">
        <v>36</v>
      </c>
      <c r="K10" s="1" t="s">
        <v>35</v>
      </c>
      <c r="L10" s="1">
        <v>10</v>
      </c>
      <c r="M10" s="1">
        <v>176946</v>
      </c>
      <c r="N10" s="1"/>
      <c r="O10" s="1"/>
      <c r="P10" s="8">
        <v>3000</v>
      </c>
      <c r="Q10" s="8">
        <v>0</v>
      </c>
      <c r="R10" s="1" t="s">
        <v>28</v>
      </c>
    </row>
    <row r="11" spans="1:18" ht="30" hidden="1" x14ac:dyDescent="0.25">
      <c r="A11" s="6">
        <v>63900405</v>
      </c>
      <c r="B11" s="1"/>
      <c r="C11" s="1"/>
      <c r="D11" s="1"/>
      <c r="E11" s="1">
        <v>43765</v>
      </c>
      <c r="F11" s="1" t="s">
        <v>8</v>
      </c>
      <c r="G11" s="1"/>
      <c r="H11" s="1">
        <v>13</v>
      </c>
      <c r="I11" s="7">
        <v>44635</v>
      </c>
      <c r="J11" s="1" t="s">
        <v>37</v>
      </c>
      <c r="K11" s="1" t="s">
        <v>38</v>
      </c>
      <c r="L11" s="1">
        <v>14</v>
      </c>
      <c r="M11" s="1">
        <v>178779</v>
      </c>
      <c r="N11" s="1"/>
      <c r="O11" s="1"/>
      <c r="P11" s="8">
        <v>2086</v>
      </c>
      <c r="Q11" s="8">
        <v>0</v>
      </c>
      <c r="R11" s="1" t="s">
        <v>28</v>
      </c>
    </row>
    <row r="12" spans="1:18" ht="30" hidden="1" x14ac:dyDescent="0.25">
      <c r="A12" s="6">
        <v>63900405</v>
      </c>
      <c r="B12" s="1"/>
      <c r="C12" s="1"/>
      <c r="D12" s="1"/>
      <c r="E12" s="1">
        <v>43765</v>
      </c>
      <c r="F12" s="1" t="s">
        <v>8</v>
      </c>
      <c r="G12" s="1"/>
      <c r="H12" s="1">
        <v>13</v>
      </c>
      <c r="I12" s="7">
        <v>44635</v>
      </c>
      <c r="J12" s="1" t="s">
        <v>39</v>
      </c>
      <c r="K12" s="1" t="s">
        <v>38</v>
      </c>
      <c r="L12" s="1">
        <v>14</v>
      </c>
      <c r="M12" s="1">
        <v>178780</v>
      </c>
      <c r="N12" s="1"/>
      <c r="O12" s="1"/>
      <c r="P12" s="8">
        <v>2086</v>
      </c>
      <c r="Q12" s="8">
        <v>0</v>
      </c>
      <c r="R12" s="1" t="s">
        <v>28</v>
      </c>
    </row>
    <row r="13" spans="1:18" hidden="1" x14ac:dyDescent="0.25">
      <c r="A13" s="6">
        <v>63900410</v>
      </c>
      <c r="B13" s="1"/>
      <c r="C13" s="1"/>
      <c r="D13" s="1"/>
      <c r="E13" s="1">
        <v>43765</v>
      </c>
      <c r="F13" s="1" t="s">
        <v>8</v>
      </c>
      <c r="G13" s="1"/>
      <c r="H13" s="1">
        <v>7</v>
      </c>
      <c r="I13" s="7">
        <v>44391</v>
      </c>
      <c r="J13" s="1" t="s">
        <v>40</v>
      </c>
      <c r="K13" s="1" t="s">
        <v>41</v>
      </c>
      <c r="L13" s="1">
        <v>10</v>
      </c>
      <c r="M13" s="1">
        <v>177121</v>
      </c>
      <c r="N13" s="1"/>
      <c r="O13" s="1"/>
      <c r="P13" s="8">
        <v>5093</v>
      </c>
      <c r="Q13" s="8">
        <v>0</v>
      </c>
      <c r="R13" s="1" t="s">
        <v>28</v>
      </c>
    </row>
    <row r="14" spans="1:18" ht="30" hidden="1" x14ac:dyDescent="0.25">
      <c r="A14" s="6">
        <v>63900520</v>
      </c>
      <c r="B14" s="1"/>
      <c r="C14" s="1"/>
      <c r="D14" s="1"/>
      <c r="E14" s="1">
        <v>43765</v>
      </c>
      <c r="F14" s="1" t="s">
        <v>8</v>
      </c>
      <c r="G14" s="1"/>
      <c r="H14" s="1">
        <v>12</v>
      </c>
      <c r="I14" s="7">
        <v>44573</v>
      </c>
      <c r="J14" s="1" t="s">
        <v>26</v>
      </c>
      <c r="K14" s="1" t="s">
        <v>42</v>
      </c>
      <c r="L14" s="1">
        <v>10</v>
      </c>
      <c r="M14" s="1">
        <v>179722</v>
      </c>
      <c r="N14" s="1"/>
      <c r="O14" s="1"/>
      <c r="P14" s="8">
        <v>5978</v>
      </c>
      <c r="Q14" s="8">
        <v>0</v>
      </c>
      <c r="R14" s="1" t="s">
        <v>28</v>
      </c>
    </row>
    <row r="15" spans="1:18" ht="30" hidden="1" x14ac:dyDescent="0.25">
      <c r="A15" s="6">
        <v>63900525</v>
      </c>
      <c r="B15" s="1"/>
      <c r="C15" s="1"/>
      <c r="D15" s="1"/>
      <c r="E15" s="1">
        <v>43765</v>
      </c>
      <c r="F15" s="1" t="s">
        <v>8</v>
      </c>
      <c r="G15" s="1"/>
      <c r="H15" s="1">
        <v>13</v>
      </c>
      <c r="I15" s="7">
        <v>44635</v>
      </c>
      <c r="J15" s="1" t="s">
        <v>34</v>
      </c>
      <c r="K15" s="1" t="s">
        <v>43</v>
      </c>
      <c r="L15" s="1">
        <v>14</v>
      </c>
      <c r="M15" s="1">
        <v>179211</v>
      </c>
      <c r="N15" s="1"/>
      <c r="O15" s="1"/>
      <c r="P15" s="8">
        <v>522</v>
      </c>
      <c r="Q15" s="8">
        <v>0</v>
      </c>
      <c r="R15" s="1" t="s">
        <v>28</v>
      </c>
    </row>
    <row r="16" spans="1:18" ht="30" hidden="1" x14ac:dyDescent="0.25">
      <c r="A16" s="6">
        <v>64100035</v>
      </c>
      <c r="B16" s="1"/>
      <c r="C16" s="1"/>
      <c r="D16" s="1"/>
      <c r="E16" s="1">
        <v>43765</v>
      </c>
      <c r="F16" s="1" t="s">
        <v>8</v>
      </c>
      <c r="G16" s="1"/>
      <c r="H16" s="1">
        <v>12</v>
      </c>
      <c r="I16" s="7">
        <v>44564</v>
      </c>
      <c r="J16" s="1" t="s">
        <v>26</v>
      </c>
      <c r="K16" s="1" t="s">
        <v>44</v>
      </c>
      <c r="L16" s="1">
        <v>10</v>
      </c>
      <c r="M16" s="1">
        <v>179697</v>
      </c>
      <c r="N16" s="1"/>
      <c r="O16" s="1"/>
      <c r="P16" s="8">
        <v>2000</v>
      </c>
      <c r="Q16" s="8">
        <v>0</v>
      </c>
      <c r="R16" s="1" t="s">
        <v>28</v>
      </c>
    </row>
    <row r="17" spans="1:18" ht="135" hidden="1" x14ac:dyDescent="0.25">
      <c r="A17" s="6">
        <v>64100035</v>
      </c>
      <c r="B17" s="1"/>
      <c r="C17" s="1"/>
      <c r="D17" s="1"/>
      <c r="E17" s="1">
        <v>43765</v>
      </c>
      <c r="F17" s="1" t="s">
        <v>8</v>
      </c>
      <c r="G17" s="1"/>
      <c r="H17" s="1">
        <v>13</v>
      </c>
      <c r="I17" s="7">
        <v>44642.409803240742</v>
      </c>
      <c r="J17" s="1" t="s">
        <v>26</v>
      </c>
      <c r="K17" s="1" t="s">
        <v>44</v>
      </c>
      <c r="L17" s="1">
        <v>10</v>
      </c>
      <c r="M17" s="1">
        <v>103593</v>
      </c>
      <c r="N17" s="1" t="s">
        <v>103</v>
      </c>
      <c r="O17" s="1"/>
      <c r="P17" s="8">
        <v>2500</v>
      </c>
      <c r="Q17" s="8">
        <v>0</v>
      </c>
      <c r="R17" s="1" t="s">
        <v>31</v>
      </c>
    </row>
    <row r="18" spans="1:18" ht="30" hidden="1" x14ac:dyDescent="0.25">
      <c r="A18" s="6">
        <v>64150000</v>
      </c>
      <c r="B18" s="1"/>
      <c r="C18" s="1"/>
      <c r="D18" s="1"/>
      <c r="E18" s="1">
        <v>43765</v>
      </c>
      <c r="F18" s="1" t="s">
        <v>8</v>
      </c>
      <c r="G18" s="1"/>
      <c r="H18" s="1">
        <v>3</v>
      </c>
      <c r="I18" s="7">
        <v>44292</v>
      </c>
      <c r="J18" s="1" t="s">
        <v>32</v>
      </c>
      <c r="K18" s="1" t="s">
        <v>45</v>
      </c>
      <c r="L18" s="1">
        <v>10</v>
      </c>
      <c r="M18" s="1">
        <v>175443</v>
      </c>
      <c r="N18" s="1"/>
      <c r="O18" s="1"/>
      <c r="P18" s="8">
        <v>1271</v>
      </c>
      <c r="Q18" s="8">
        <v>0</v>
      </c>
      <c r="R18" s="1" t="s">
        <v>28</v>
      </c>
    </row>
    <row r="19" spans="1:18" ht="30" hidden="1" x14ac:dyDescent="0.25">
      <c r="A19" s="6">
        <v>64150000</v>
      </c>
      <c r="B19" s="1"/>
      <c r="C19" s="1"/>
      <c r="D19" s="1"/>
      <c r="E19" s="1">
        <v>43765</v>
      </c>
      <c r="F19" s="1" t="s">
        <v>8</v>
      </c>
      <c r="G19" s="1"/>
      <c r="H19" s="1">
        <v>4</v>
      </c>
      <c r="I19" s="7">
        <v>44292</v>
      </c>
      <c r="J19" s="1" t="s">
        <v>26</v>
      </c>
      <c r="K19" s="1" t="s">
        <v>46</v>
      </c>
      <c r="L19" s="1">
        <v>10</v>
      </c>
      <c r="M19" s="1">
        <v>175684</v>
      </c>
      <c r="N19" s="1"/>
      <c r="O19" s="1"/>
      <c r="P19" s="8">
        <v>1480</v>
      </c>
      <c r="Q19" s="8">
        <v>0</v>
      </c>
      <c r="R19" s="1" t="s">
        <v>28</v>
      </c>
    </row>
    <row r="20" spans="1:18" hidden="1" x14ac:dyDescent="0.25">
      <c r="A20" s="6">
        <v>64150000</v>
      </c>
      <c r="B20" s="1"/>
      <c r="C20" s="1"/>
      <c r="D20" s="1"/>
      <c r="E20" s="1">
        <v>43765</v>
      </c>
      <c r="F20" s="1" t="s">
        <v>8</v>
      </c>
      <c r="G20" s="1"/>
      <c r="H20" s="1">
        <v>6</v>
      </c>
      <c r="I20" s="7">
        <v>44377</v>
      </c>
      <c r="J20" s="1" t="s">
        <v>26</v>
      </c>
      <c r="K20" s="1" t="s">
        <v>47</v>
      </c>
      <c r="L20" s="1">
        <v>10</v>
      </c>
      <c r="M20" s="1">
        <v>176941</v>
      </c>
      <c r="N20" s="1"/>
      <c r="O20" s="1"/>
      <c r="P20" s="8">
        <v>900</v>
      </c>
      <c r="Q20" s="8">
        <v>0</v>
      </c>
      <c r="R20" s="1" t="s">
        <v>28</v>
      </c>
    </row>
    <row r="21" spans="1:18" hidden="1" x14ac:dyDescent="0.25">
      <c r="A21" s="6">
        <v>64150000</v>
      </c>
      <c r="B21" s="1"/>
      <c r="C21" s="1"/>
      <c r="D21" s="1"/>
      <c r="E21" s="1">
        <v>43765</v>
      </c>
      <c r="F21" s="1" t="s">
        <v>8</v>
      </c>
      <c r="G21" s="1"/>
      <c r="H21" s="1">
        <v>7</v>
      </c>
      <c r="I21" s="7">
        <v>44391</v>
      </c>
      <c r="J21" s="1" t="s">
        <v>48</v>
      </c>
      <c r="K21" s="1" t="s">
        <v>49</v>
      </c>
      <c r="L21" s="1">
        <v>10</v>
      </c>
      <c r="M21" s="1">
        <v>177063</v>
      </c>
      <c r="N21" s="1"/>
      <c r="O21" s="1"/>
      <c r="P21" s="8">
        <v>900</v>
      </c>
      <c r="Q21" s="8">
        <v>0</v>
      </c>
      <c r="R21" s="1" t="s">
        <v>28</v>
      </c>
    </row>
    <row r="22" spans="1:18" ht="30" hidden="1" x14ac:dyDescent="0.25">
      <c r="A22" s="6">
        <v>64150000</v>
      </c>
      <c r="B22" s="1"/>
      <c r="C22" s="1"/>
      <c r="D22" s="1"/>
      <c r="E22" s="1">
        <v>43765</v>
      </c>
      <c r="F22" s="1" t="s">
        <v>8</v>
      </c>
      <c r="G22" s="1"/>
      <c r="H22" s="1">
        <v>8</v>
      </c>
      <c r="I22" s="7">
        <v>44427.442337962966</v>
      </c>
      <c r="J22" s="1" t="s">
        <v>50</v>
      </c>
      <c r="K22" s="1" t="s">
        <v>50</v>
      </c>
      <c r="L22" s="1">
        <v>40</v>
      </c>
      <c r="M22" s="1">
        <v>103462</v>
      </c>
      <c r="N22" s="1"/>
      <c r="O22" s="1"/>
      <c r="P22" s="8">
        <v>900</v>
      </c>
      <c r="Q22" s="8">
        <v>0</v>
      </c>
      <c r="R22" s="1" t="s">
        <v>31</v>
      </c>
    </row>
    <row r="23" spans="1:18" hidden="1" x14ac:dyDescent="0.25">
      <c r="A23" s="6">
        <v>64150000</v>
      </c>
      <c r="B23" s="1"/>
      <c r="C23" s="1"/>
      <c r="D23" s="1"/>
      <c r="E23" s="1">
        <v>43765</v>
      </c>
      <c r="F23" s="1" t="s">
        <v>8</v>
      </c>
      <c r="G23" s="1"/>
      <c r="H23" s="1">
        <v>11</v>
      </c>
      <c r="I23" s="7">
        <v>44536</v>
      </c>
      <c r="J23" s="1" t="s">
        <v>51</v>
      </c>
      <c r="K23" s="1" t="s">
        <v>52</v>
      </c>
      <c r="L23" s="1">
        <v>10</v>
      </c>
      <c r="M23" s="1">
        <v>179009</v>
      </c>
      <c r="N23" s="1"/>
      <c r="O23" s="1"/>
      <c r="P23" s="8">
        <v>900</v>
      </c>
      <c r="Q23" s="8">
        <v>0</v>
      </c>
      <c r="R23" s="1" t="s">
        <v>28</v>
      </c>
    </row>
    <row r="24" spans="1:18" ht="30" hidden="1" x14ac:dyDescent="0.25">
      <c r="A24" s="6">
        <v>64150000</v>
      </c>
      <c r="B24" s="1"/>
      <c r="C24" s="1"/>
      <c r="D24" s="1"/>
      <c r="E24" s="1">
        <v>43765</v>
      </c>
      <c r="F24" s="1" t="s">
        <v>8</v>
      </c>
      <c r="G24" s="1"/>
      <c r="H24" s="1">
        <v>12</v>
      </c>
      <c r="I24" s="7">
        <v>44536</v>
      </c>
      <c r="J24" s="1" t="s">
        <v>34</v>
      </c>
      <c r="K24" s="1" t="s">
        <v>43</v>
      </c>
      <c r="L24" s="1">
        <v>10</v>
      </c>
      <c r="M24" s="1">
        <v>179211</v>
      </c>
      <c r="N24" s="1"/>
      <c r="O24" s="1"/>
      <c r="P24" s="8">
        <v>522</v>
      </c>
      <c r="Q24" s="8">
        <v>0</v>
      </c>
      <c r="R24" s="1" t="s">
        <v>28</v>
      </c>
    </row>
    <row r="25" spans="1:18" ht="30" hidden="1" x14ac:dyDescent="0.25">
      <c r="A25" s="6">
        <v>64150000</v>
      </c>
      <c r="B25" s="1"/>
      <c r="C25" s="1"/>
      <c r="D25" s="1"/>
      <c r="E25" s="1">
        <v>43765</v>
      </c>
      <c r="F25" s="1" t="s">
        <v>8</v>
      </c>
      <c r="G25" s="1"/>
      <c r="H25" s="1">
        <v>13</v>
      </c>
      <c r="I25" s="7">
        <v>44635</v>
      </c>
      <c r="J25" s="1" t="s">
        <v>34</v>
      </c>
      <c r="K25" s="1" t="s">
        <v>43</v>
      </c>
      <c r="L25" s="1">
        <v>14</v>
      </c>
      <c r="M25" s="1">
        <v>179211</v>
      </c>
      <c r="N25" s="1"/>
      <c r="O25" s="1"/>
      <c r="P25" s="8">
        <v>-522</v>
      </c>
      <c r="Q25" s="8">
        <v>0</v>
      </c>
      <c r="R25" s="1" t="s">
        <v>28</v>
      </c>
    </row>
    <row r="26" spans="1:18" ht="30" hidden="1" x14ac:dyDescent="0.25">
      <c r="A26" s="6">
        <v>64200030</v>
      </c>
      <c r="B26" s="1"/>
      <c r="C26" s="1"/>
      <c r="D26" s="1"/>
      <c r="E26" s="1">
        <v>43765</v>
      </c>
      <c r="F26" s="1" t="s">
        <v>8</v>
      </c>
      <c r="G26" s="1"/>
      <c r="H26" s="1">
        <v>3</v>
      </c>
      <c r="I26" s="7">
        <v>44270</v>
      </c>
      <c r="J26" s="1" t="s">
        <v>26</v>
      </c>
      <c r="K26" s="1" t="s">
        <v>53</v>
      </c>
      <c r="L26" s="1">
        <v>10</v>
      </c>
      <c r="M26" s="1">
        <v>175169</v>
      </c>
      <c r="N26" s="1"/>
      <c r="O26" s="1"/>
      <c r="P26" s="8">
        <v>1040</v>
      </c>
      <c r="Q26" s="8">
        <v>0</v>
      </c>
      <c r="R26" s="1" t="s">
        <v>28</v>
      </c>
    </row>
    <row r="27" spans="1:18" hidden="1" x14ac:dyDescent="0.25">
      <c r="A27" s="6">
        <v>64200030</v>
      </c>
      <c r="B27" s="1"/>
      <c r="C27" s="1"/>
      <c r="D27" s="1"/>
      <c r="E27" s="1">
        <v>43765</v>
      </c>
      <c r="F27" s="1" t="s">
        <v>8</v>
      </c>
      <c r="G27" s="1"/>
      <c r="H27" s="1">
        <v>4</v>
      </c>
      <c r="I27" s="7">
        <v>44312</v>
      </c>
      <c r="J27" s="1" t="s">
        <v>26</v>
      </c>
      <c r="K27" s="1" t="s">
        <v>54</v>
      </c>
      <c r="L27" s="1">
        <v>10</v>
      </c>
      <c r="M27" s="1">
        <v>175683</v>
      </c>
      <c r="N27" s="1"/>
      <c r="O27" s="1"/>
      <c r="P27" s="8">
        <v>10000</v>
      </c>
      <c r="Q27" s="8">
        <v>0</v>
      </c>
      <c r="R27" s="1" t="s">
        <v>28</v>
      </c>
    </row>
    <row r="28" spans="1:18" hidden="1" x14ac:dyDescent="0.25">
      <c r="A28" s="6">
        <v>64200030</v>
      </c>
      <c r="B28" s="1"/>
      <c r="C28" s="1"/>
      <c r="D28" s="1"/>
      <c r="E28" s="1">
        <v>43765</v>
      </c>
      <c r="F28" s="1" t="s">
        <v>8</v>
      </c>
      <c r="G28" s="1"/>
      <c r="H28" s="1">
        <v>4</v>
      </c>
      <c r="I28" s="7">
        <v>44312</v>
      </c>
      <c r="J28" s="1" t="s">
        <v>26</v>
      </c>
      <c r="K28" s="1" t="s">
        <v>55</v>
      </c>
      <c r="L28" s="1">
        <v>10</v>
      </c>
      <c r="M28" s="1">
        <v>175682</v>
      </c>
      <c r="N28" s="1"/>
      <c r="O28" s="1"/>
      <c r="P28" s="8">
        <v>10000</v>
      </c>
      <c r="Q28" s="8">
        <v>0</v>
      </c>
      <c r="R28" s="1" t="s">
        <v>28</v>
      </c>
    </row>
    <row r="29" spans="1:18" hidden="1" x14ac:dyDescent="0.25">
      <c r="A29" s="6">
        <v>64200050</v>
      </c>
      <c r="B29" s="1"/>
      <c r="C29" s="1"/>
      <c r="D29" s="1"/>
      <c r="E29" s="1">
        <v>43765</v>
      </c>
      <c r="F29" s="1" t="s">
        <v>8</v>
      </c>
      <c r="G29" s="1"/>
      <c r="H29" s="1">
        <v>4</v>
      </c>
      <c r="I29" s="7">
        <v>44321.531817129631</v>
      </c>
      <c r="J29" s="1" t="s">
        <v>56</v>
      </c>
      <c r="K29" s="1" t="s">
        <v>56</v>
      </c>
      <c r="L29" s="1">
        <v>40</v>
      </c>
      <c r="M29" s="1">
        <v>103381</v>
      </c>
      <c r="N29" s="1"/>
      <c r="O29" s="1"/>
      <c r="P29" s="8">
        <v>5000</v>
      </c>
      <c r="Q29" s="8">
        <v>0</v>
      </c>
      <c r="R29" s="1" t="s">
        <v>31</v>
      </c>
    </row>
    <row r="30" spans="1:18" hidden="1" x14ac:dyDescent="0.25">
      <c r="A30" s="6">
        <v>64200050</v>
      </c>
      <c r="B30" s="1"/>
      <c r="C30" s="1"/>
      <c r="D30" s="1"/>
      <c r="E30" s="1">
        <v>43765</v>
      </c>
      <c r="F30" s="1" t="s">
        <v>8</v>
      </c>
      <c r="G30" s="1"/>
      <c r="H30" s="1">
        <v>8</v>
      </c>
      <c r="I30" s="7">
        <v>44427.442337962966</v>
      </c>
      <c r="J30" s="1" t="s">
        <v>57</v>
      </c>
      <c r="K30" s="1" t="s">
        <v>57</v>
      </c>
      <c r="L30" s="1">
        <v>40</v>
      </c>
      <c r="M30" s="1">
        <v>103462</v>
      </c>
      <c r="N30" s="1"/>
      <c r="O30" s="1"/>
      <c r="P30" s="8">
        <v>5000</v>
      </c>
      <c r="Q30" s="8">
        <v>0</v>
      </c>
      <c r="R30" s="1" t="s">
        <v>31</v>
      </c>
    </row>
    <row r="31" spans="1:18" hidden="1" x14ac:dyDescent="0.25">
      <c r="A31" s="6">
        <v>64200050</v>
      </c>
      <c r="B31" s="1"/>
      <c r="C31" s="1"/>
      <c r="D31" s="1"/>
      <c r="E31" s="1">
        <v>43765</v>
      </c>
      <c r="F31" s="1" t="s">
        <v>8</v>
      </c>
      <c r="G31" s="1"/>
      <c r="H31" s="1">
        <v>12</v>
      </c>
      <c r="I31" s="7">
        <v>44593.507256944446</v>
      </c>
      <c r="J31" s="1" t="s">
        <v>58</v>
      </c>
      <c r="K31" s="1" t="s">
        <v>58</v>
      </c>
      <c r="L31" s="1">
        <v>40</v>
      </c>
      <c r="M31" s="1">
        <v>103555</v>
      </c>
      <c r="N31" s="1"/>
      <c r="O31" s="1"/>
      <c r="P31" s="8">
        <v>-5000</v>
      </c>
      <c r="Q31" s="8">
        <v>0</v>
      </c>
      <c r="R31" s="1" t="s">
        <v>31</v>
      </c>
    </row>
    <row r="32" spans="1:18" ht="30" hidden="1" x14ac:dyDescent="0.25">
      <c r="A32" s="6">
        <v>64200050</v>
      </c>
      <c r="B32" s="1"/>
      <c r="C32" s="1"/>
      <c r="D32" s="1"/>
      <c r="E32" s="1">
        <v>43765</v>
      </c>
      <c r="F32" s="1" t="s">
        <v>8</v>
      </c>
      <c r="G32" s="1"/>
      <c r="H32" s="1">
        <v>12</v>
      </c>
      <c r="I32" s="7">
        <v>44550</v>
      </c>
      <c r="J32" s="1" t="s">
        <v>59</v>
      </c>
      <c r="K32" s="1" t="s">
        <v>60</v>
      </c>
      <c r="L32" s="1">
        <v>10</v>
      </c>
      <c r="M32" s="1">
        <v>179422</v>
      </c>
      <c r="N32" s="1"/>
      <c r="O32" s="1"/>
      <c r="P32" s="8">
        <v>5000</v>
      </c>
      <c r="Q32" s="8">
        <v>0</v>
      </c>
      <c r="R32" s="1" t="s">
        <v>28</v>
      </c>
    </row>
    <row r="33" spans="1:18" hidden="1" x14ac:dyDescent="0.25">
      <c r="A33" s="6">
        <v>64250015</v>
      </c>
      <c r="B33" s="1"/>
      <c r="C33" s="1"/>
      <c r="D33" s="1"/>
      <c r="E33" s="1">
        <v>43765</v>
      </c>
      <c r="F33" s="1" t="s">
        <v>8</v>
      </c>
      <c r="G33" s="1"/>
      <c r="H33" s="1">
        <v>1</v>
      </c>
      <c r="I33" s="7">
        <v>44217</v>
      </c>
      <c r="J33" s="1" t="s">
        <v>61</v>
      </c>
      <c r="K33" s="1" t="s">
        <v>62</v>
      </c>
      <c r="L33" s="1">
        <v>10</v>
      </c>
      <c r="M33" s="1">
        <v>174560</v>
      </c>
      <c r="N33" s="1"/>
      <c r="O33" s="1"/>
      <c r="P33" s="8">
        <v>1000</v>
      </c>
      <c r="Q33" s="8">
        <v>0</v>
      </c>
      <c r="R33" s="1" t="s">
        <v>28</v>
      </c>
    </row>
    <row r="34" spans="1:18" ht="30" hidden="1" x14ac:dyDescent="0.25">
      <c r="A34" s="6">
        <v>64250015</v>
      </c>
      <c r="B34" s="1"/>
      <c r="C34" s="1"/>
      <c r="D34" s="1"/>
      <c r="E34" s="1">
        <v>43765</v>
      </c>
      <c r="F34" s="1" t="s">
        <v>8</v>
      </c>
      <c r="G34" s="1"/>
      <c r="H34" s="1">
        <v>4</v>
      </c>
      <c r="I34" s="7">
        <v>44321.531817129631</v>
      </c>
      <c r="J34" s="1" t="s">
        <v>63</v>
      </c>
      <c r="K34" s="1" t="s">
        <v>63</v>
      </c>
      <c r="L34" s="1">
        <v>40</v>
      </c>
      <c r="M34" s="1">
        <v>103381</v>
      </c>
      <c r="N34" s="1"/>
      <c r="O34" s="1"/>
      <c r="P34" s="8">
        <v>-1000</v>
      </c>
      <c r="Q34" s="8">
        <v>0</v>
      </c>
      <c r="R34" s="1" t="s">
        <v>31</v>
      </c>
    </row>
    <row r="35" spans="1:18" ht="30" hidden="1" x14ac:dyDescent="0.25">
      <c r="A35" s="6">
        <v>64250015</v>
      </c>
      <c r="B35" s="1"/>
      <c r="C35" s="1"/>
      <c r="D35" s="1"/>
      <c r="E35" s="1">
        <v>43765</v>
      </c>
      <c r="F35" s="1" t="s">
        <v>8</v>
      </c>
      <c r="G35" s="1"/>
      <c r="H35" s="1">
        <v>7</v>
      </c>
      <c r="I35" s="7">
        <v>44391</v>
      </c>
      <c r="J35" s="1" t="s">
        <v>64</v>
      </c>
      <c r="K35" s="1" t="s">
        <v>65</v>
      </c>
      <c r="L35" s="1">
        <v>10</v>
      </c>
      <c r="M35" s="1">
        <v>177061</v>
      </c>
      <c r="N35" s="1"/>
      <c r="O35" s="1"/>
      <c r="P35" s="8">
        <v>900</v>
      </c>
      <c r="Q35" s="8">
        <v>0</v>
      </c>
      <c r="R35" s="1" t="s">
        <v>28</v>
      </c>
    </row>
    <row r="36" spans="1:18" x14ac:dyDescent="0.25">
      <c r="A36" s="6">
        <v>64250015</v>
      </c>
      <c r="B36" s="1"/>
      <c r="C36" s="1"/>
      <c r="D36" s="1"/>
      <c r="E36" s="1">
        <v>43765</v>
      </c>
      <c r="F36" s="1" t="s">
        <v>8</v>
      </c>
      <c r="G36" s="1"/>
      <c r="H36" s="1">
        <v>7</v>
      </c>
      <c r="I36" s="7">
        <v>44391</v>
      </c>
      <c r="J36" s="1" t="s">
        <v>66</v>
      </c>
      <c r="K36" s="1" t="s">
        <v>67</v>
      </c>
      <c r="L36" s="1">
        <v>10</v>
      </c>
      <c r="M36" s="1">
        <v>177060</v>
      </c>
      <c r="N36" s="1"/>
      <c r="O36" s="1"/>
      <c r="P36" s="8">
        <v>900</v>
      </c>
      <c r="Q36" s="8">
        <v>0</v>
      </c>
      <c r="R36" s="1" t="s">
        <v>28</v>
      </c>
    </row>
    <row r="37" spans="1:18" hidden="1" x14ac:dyDescent="0.25">
      <c r="A37" s="6">
        <v>64250015</v>
      </c>
      <c r="B37" s="1"/>
      <c r="C37" s="1"/>
      <c r="D37" s="1"/>
      <c r="E37" s="1">
        <v>43765</v>
      </c>
      <c r="F37" s="1" t="s">
        <v>8</v>
      </c>
      <c r="G37" s="1"/>
      <c r="H37" s="1">
        <v>7</v>
      </c>
      <c r="I37" s="7">
        <v>44391</v>
      </c>
      <c r="J37" s="1" t="s">
        <v>68</v>
      </c>
      <c r="K37" s="1" t="s">
        <v>69</v>
      </c>
      <c r="L37" s="1">
        <v>10</v>
      </c>
      <c r="M37" s="1">
        <v>177062</v>
      </c>
      <c r="N37" s="1"/>
      <c r="O37" s="1"/>
      <c r="P37" s="8">
        <v>237.5</v>
      </c>
      <c r="Q37" s="8">
        <v>0</v>
      </c>
      <c r="R37" s="1" t="s">
        <v>28</v>
      </c>
    </row>
    <row r="38" spans="1:18" hidden="1" x14ac:dyDescent="0.25">
      <c r="A38" s="6">
        <v>64250015</v>
      </c>
      <c r="B38" s="1"/>
      <c r="C38" s="1"/>
      <c r="D38" s="1"/>
      <c r="E38" s="1">
        <v>43765</v>
      </c>
      <c r="F38" s="1" t="s">
        <v>8</v>
      </c>
      <c r="G38" s="1"/>
      <c r="H38" s="1">
        <v>7</v>
      </c>
      <c r="I38" s="7">
        <v>44391</v>
      </c>
      <c r="J38" s="1" t="s">
        <v>70</v>
      </c>
      <c r="K38" s="1" t="s">
        <v>62</v>
      </c>
      <c r="L38" s="1">
        <v>10</v>
      </c>
      <c r="M38" s="1">
        <v>177059</v>
      </c>
      <c r="N38" s="1"/>
      <c r="O38" s="1"/>
      <c r="P38" s="8">
        <v>1000</v>
      </c>
      <c r="Q38" s="8">
        <v>0</v>
      </c>
      <c r="R38" s="1" t="s">
        <v>28</v>
      </c>
    </row>
    <row r="39" spans="1:18" ht="30" hidden="1" x14ac:dyDescent="0.25">
      <c r="A39" s="6">
        <v>64250015</v>
      </c>
      <c r="B39" s="1"/>
      <c r="C39" s="1"/>
      <c r="D39" s="1"/>
      <c r="E39" s="1">
        <v>43765</v>
      </c>
      <c r="F39" s="1" t="s">
        <v>8</v>
      </c>
      <c r="G39" s="1"/>
      <c r="H39" s="1">
        <v>8</v>
      </c>
      <c r="I39" s="7">
        <v>44427.442337962966</v>
      </c>
      <c r="J39" s="1" t="s">
        <v>71</v>
      </c>
      <c r="K39" s="1" t="s">
        <v>71</v>
      </c>
      <c r="L39" s="1">
        <v>40</v>
      </c>
      <c r="M39" s="1">
        <v>103462</v>
      </c>
      <c r="N39" s="1"/>
      <c r="O39" s="1"/>
      <c r="P39" s="8">
        <v>130</v>
      </c>
      <c r="Q39" s="8">
        <v>0</v>
      </c>
      <c r="R39" s="1" t="s">
        <v>31</v>
      </c>
    </row>
    <row r="40" spans="1:18" ht="30" hidden="1" x14ac:dyDescent="0.25">
      <c r="A40" s="6">
        <v>64250015</v>
      </c>
      <c r="B40" s="1"/>
      <c r="C40" s="1"/>
      <c r="D40" s="1"/>
      <c r="E40" s="1">
        <v>43765</v>
      </c>
      <c r="F40" s="1" t="s">
        <v>8</v>
      </c>
      <c r="G40" s="1"/>
      <c r="H40" s="1">
        <v>8</v>
      </c>
      <c r="I40" s="7">
        <v>44427.442337962966</v>
      </c>
      <c r="J40" s="1" t="s">
        <v>72</v>
      </c>
      <c r="K40" s="1" t="s">
        <v>72</v>
      </c>
      <c r="L40" s="1">
        <v>40</v>
      </c>
      <c r="M40" s="1">
        <v>103462</v>
      </c>
      <c r="N40" s="1"/>
      <c r="O40" s="1"/>
      <c r="P40" s="8">
        <v>465</v>
      </c>
      <c r="Q40" s="8">
        <v>0</v>
      </c>
      <c r="R40" s="1" t="s">
        <v>31</v>
      </c>
    </row>
    <row r="41" spans="1:18" ht="30" hidden="1" x14ac:dyDescent="0.25">
      <c r="A41" s="6">
        <v>64250015</v>
      </c>
      <c r="B41" s="1"/>
      <c r="C41" s="1"/>
      <c r="D41" s="1"/>
      <c r="E41" s="1">
        <v>43765</v>
      </c>
      <c r="F41" s="1" t="s">
        <v>8</v>
      </c>
      <c r="G41" s="1"/>
      <c r="H41" s="1">
        <v>8</v>
      </c>
      <c r="I41" s="7">
        <v>44427.442337962966</v>
      </c>
      <c r="J41" s="1" t="s">
        <v>73</v>
      </c>
      <c r="K41" s="1" t="s">
        <v>73</v>
      </c>
      <c r="L41" s="1">
        <v>40</v>
      </c>
      <c r="M41" s="1">
        <v>103462</v>
      </c>
      <c r="N41" s="1"/>
      <c r="O41" s="1"/>
      <c r="P41" s="8">
        <v>1155</v>
      </c>
      <c r="Q41" s="8">
        <v>0</v>
      </c>
      <c r="R41" s="1" t="s">
        <v>31</v>
      </c>
    </row>
    <row r="42" spans="1:18" ht="30" hidden="1" x14ac:dyDescent="0.25">
      <c r="A42" s="6">
        <v>64250015</v>
      </c>
      <c r="B42" s="1"/>
      <c r="C42" s="1"/>
      <c r="D42" s="1"/>
      <c r="E42" s="1">
        <v>43765</v>
      </c>
      <c r="F42" s="1" t="s">
        <v>8</v>
      </c>
      <c r="G42" s="1"/>
      <c r="H42" s="1">
        <v>8</v>
      </c>
      <c r="I42" s="7">
        <v>44427.442337962966</v>
      </c>
      <c r="J42" s="1" t="s">
        <v>74</v>
      </c>
      <c r="K42" s="1" t="s">
        <v>74</v>
      </c>
      <c r="L42" s="1">
        <v>40</v>
      </c>
      <c r="M42" s="1">
        <v>103462</v>
      </c>
      <c r="N42" s="1"/>
      <c r="O42" s="1"/>
      <c r="P42" s="8">
        <v>1700</v>
      </c>
      <c r="Q42" s="8">
        <v>0</v>
      </c>
      <c r="R42" s="1" t="s">
        <v>31</v>
      </c>
    </row>
    <row r="43" spans="1:18" ht="30" hidden="1" x14ac:dyDescent="0.25">
      <c r="A43" s="6">
        <v>64250015</v>
      </c>
      <c r="B43" s="1"/>
      <c r="C43" s="1"/>
      <c r="D43" s="1"/>
      <c r="E43" s="1">
        <v>43765</v>
      </c>
      <c r="F43" s="1" t="s">
        <v>8</v>
      </c>
      <c r="G43" s="1"/>
      <c r="H43" s="1">
        <v>8</v>
      </c>
      <c r="I43" s="7">
        <v>44427.442337962966</v>
      </c>
      <c r="J43" s="1" t="s">
        <v>75</v>
      </c>
      <c r="K43" s="1" t="s">
        <v>75</v>
      </c>
      <c r="L43" s="1">
        <v>40</v>
      </c>
      <c r="M43" s="1">
        <v>103462</v>
      </c>
      <c r="N43" s="1"/>
      <c r="O43" s="1"/>
      <c r="P43" s="8">
        <v>380</v>
      </c>
      <c r="Q43" s="8">
        <v>0</v>
      </c>
      <c r="R43" s="1" t="s">
        <v>31</v>
      </c>
    </row>
    <row r="44" spans="1:18" ht="30" hidden="1" x14ac:dyDescent="0.25">
      <c r="A44" s="6">
        <v>64250015</v>
      </c>
      <c r="B44" s="1"/>
      <c r="C44" s="1"/>
      <c r="D44" s="1"/>
      <c r="E44" s="1">
        <v>43765</v>
      </c>
      <c r="F44" s="1" t="s">
        <v>8</v>
      </c>
      <c r="G44" s="1"/>
      <c r="H44" s="1">
        <v>8</v>
      </c>
      <c r="I44" s="7">
        <v>44427.442337962966</v>
      </c>
      <c r="J44" s="1" t="s">
        <v>76</v>
      </c>
      <c r="K44" s="1" t="s">
        <v>76</v>
      </c>
      <c r="L44" s="1">
        <v>40</v>
      </c>
      <c r="M44" s="1">
        <v>103462</v>
      </c>
      <c r="N44" s="1"/>
      <c r="O44" s="1"/>
      <c r="P44" s="8">
        <v>1260</v>
      </c>
      <c r="Q44" s="8">
        <v>0</v>
      </c>
      <c r="R44" s="1" t="s">
        <v>31</v>
      </c>
    </row>
    <row r="45" spans="1:18" ht="30" hidden="1" x14ac:dyDescent="0.25">
      <c r="A45" s="6">
        <v>64250015</v>
      </c>
      <c r="B45" s="1"/>
      <c r="C45" s="1"/>
      <c r="D45" s="1"/>
      <c r="E45" s="1">
        <v>43765</v>
      </c>
      <c r="F45" s="1" t="s">
        <v>8</v>
      </c>
      <c r="G45" s="1"/>
      <c r="H45" s="1">
        <v>8</v>
      </c>
      <c r="I45" s="7">
        <v>44427.442337962966</v>
      </c>
      <c r="J45" s="1" t="s">
        <v>77</v>
      </c>
      <c r="K45" s="1" t="s">
        <v>77</v>
      </c>
      <c r="L45" s="1">
        <v>40</v>
      </c>
      <c r="M45" s="1">
        <v>103462</v>
      </c>
      <c r="N45" s="1"/>
      <c r="O45" s="1"/>
      <c r="P45" s="8">
        <v>580</v>
      </c>
      <c r="Q45" s="8">
        <v>0</v>
      </c>
      <c r="R45" s="1" t="s">
        <v>31</v>
      </c>
    </row>
    <row r="46" spans="1:18" ht="30" hidden="1" x14ac:dyDescent="0.25">
      <c r="A46" s="6">
        <v>64250015</v>
      </c>
      <c r="B46" s="1"/>
      <c r="C46" s="1"/>
      <c r="D46" s="1"/>
      <c r="E46" s="1">
        <v>43765</v>
      </c>
      <c r="F46" s="1" t="s">
        <v>8</v>
      </c>
      <c r="G46" s="1"/>
      <c r="H46" s="1">
        <v>8</v>
      </c>
      <c r="I46" s="7">
        <v>44427.442337962966</v>
      </c>
      <c r="J46" s="1" t="s">
        <v>78</v>
      </c>
      <c r="K46" s="1" t="s">
        <v>78</v>
      </c>
      <c r="L46" s="1">
        <v>40</v>
      </c>
      <c r="M46" s="1">
        <v>103462</v>
      </c>
      <c r="N46" s="1"/>
      <c r="O46" s="1"/>
      <c r="P46" s="8">
        <v>425</v>
      </c>
      <c r="Q46" s="8">
        <v>0</v>
      </c>
      <c r="R46" s="1" t="s">
        <v>31</v>
      </c>
    </row>
    <row r="47" spans="1:18" ht="30" hidden="1" x14ac:dyDescent="0.25">
      <c r="A47" s="6">
        <v>64250015</v>
      </c>
      <c r="B47" s="1"/>
      <c r="C47" s="1"/>
      <c r="D47" s="1"/>
      <c r="E47" s="1">
        <v>43765</v>
      </c>
      <c r="F47" s="1" t="s">
        <v>8</v>
      </c>
      <c r="G47" s="1"/>
      <c r="H47" s="1">
        <v>8</v>
      </c>
      <c r="I47" s="7">
        <v>44427.442337962966</v>
      </c>
      <c r="J47" s="1" t="s">
        <v>79</v>
      </c>
      <c r="K47" s="1" t="s">
        <v>79</v>
      </c>
      <c r="L47" s="1">
        <v>40</v>
      </c>
      <c r="M47" s="1">
        <v>103462</v>
      </c>
      <c r="N47" s="1"/>
      <c r="O47" s="1"/>
      <c r="P47" s="8">
        <v>775</v>
      </c>
      <c r="Q47" s="8">
        <v>0</v>
      </c>
      <c r="R47" s="1" t="s">
        <v>31</v>
      </c>
    </row>
    <row r="48" spans="1:18" ht="30" hidden="1" x14ac:dyDescent="0.25">
      <c r="A48" s="6">
        <v>64250015</v>
      </c>
      <c r="B48" s="1"/>
      <c r="C48" s="1"/>
      <c r="D48" s="1"/>
      <c r="E48" s="1">
        <v>43765</v>
      </c>
      <c r="F48" s="1" t="s">
        <v>8</v>
      </c>
      <c r="G48" s="1"/>
      <c r="H48" s="1">
        <v>11</v>
      </c>
      <c r="I48" s="7">
        <v>44536</v>
      </c>
      <c r="J48" s="1" t="s">
        <v>39</v>
      </c>
      <c r="K48" s="1" t="s">
        <v>38</v>
      </c>
      <c r="L48" s="1">
        <v>10</v>
      </c>
      <c r="M48" s="1">
        <v>178780</v>
      </c>
      <c r="N48" s="1"/>
      <c r="O48" s="1"/>
      <c r="P48" s="8">
        <v>2086</v>
      </c>
      <c r="Q48" s="8">
        <v>0</v>
      </c>
      <c r="R48" s="1" t="s">
        <v>28</v>
      </c>
    </row>
    <row r="49" spans="1:18" ht="30" hidden="1" x14ac:dyDescent="0.25">
      <c r="A49" s="6">
        <v>64250015</v>
      </c>
      <c r="B49" s="1"/>
      <c r="C49" s="1"/>
      <c r="D49" s="1"/>
      <c r="E49" s="1">
        <v>43765</v>
      </c>
      <c r="F49" s="1" t="s">
        <v>8</v>
      </c>
      <c r="G49" s="1"/>
      <c r="H49" s="1">
        <v>12</v>
      </c>
      <c r="I49" s="7">
        <v>44550</v>
      </c>
      <c r="J49" s="1" t="s">
        <v>37</v>
      </c>
      <c r="K49" s="1" t="s">
        <v>38</v>
      </c>
      <c r="L49" s="1">
        <v>10</v>
      </c>
      <c r="M49" s="1">
        <v>178779</v>
      </c>
      <c r="N49" s="1"/>
      <c r="O49" s="1"/>
      <c r="P49" s="8">
        <v>2086</v>
      </c>
      <c r="Q49" s="8">
        <v>0</v>
      </c>
      <c r="R49" s="1" t="s">
        <v>28</v>
      </c>
    </row>
    <row r="50" spans="1:18" ht="30" hidden="1" x14ac:dyDescent="0.25">
      <c r="A50" s="6">
        <v>64250015</v>
      </c>
      <c r="B50" s="1"/>
      <c r="C50" s="1"/>
      <c r="D50" s="1"/>
      <c r="E50" s="1">
        <v>43765</v>
      </c>
      <c r="F50" s="1" t="s">
        <v>8</v>
      </c>
      <c r="G50" s="1" t="s">
        <v>105</v>
      </c>
      <c r="H50" s="1">
        <v>13</v>
      </c>
      <c r="I50" s="7">
        <v>44635</v>
      </c>
      <c r="J50" s="1" t="s">
        <v>39</v>
      </c>
      <c r="K50" s="1" t="s">
        <v>38</v>
      </c>
      <c r="L50" s="1">
        <v>14</v>
      </c>
      <c r="M50" s="1">
        <v>178780</v>
      </c>
      <c r="N50" s="1"/>
      <c r="O50" s="1"/>
      <c r="P50" s="8">
        <v>-2086</v>
      </c>
      <c r="Q50" s="8">
        <v>0</v>
      </c>
      <c r="R50" s="1" t="s">
        <v>28</v>
      </c>
    </row>
    <row r="51" spans="1:18" ht="30" hidden="1" x14ac:dyDescent="0.25">
      <c r="A51" s="6">
        <v>64250015</v>
      </c>
      <c r="B51" s="1"/>
      <c r="C51" s="1"/>
      <c r="D51" s="1"/>
      <c r="E51" s="1">
        <v>43765</v>
      </c>
      <c r="F51" s="1" t="s">
        <v>8</v>
      </c>
      <c r="G51" s="1" t="s">
        <v>105</v>
      </c>
      <c r="H51" s="1">
        <v>13</v>
      </c>
      <c r="I51" s="7">
        <v>44635</v>
      </c>
      <c r="J51" s="1" t="s">
        <v>37</v>
      </c>
      <c r="K51" s="1" t="s">
        <v>38</v>
      </c>
      <c r="L51" s="1">
        <v>14</v>
      </c>
      <c r="M51" s="1">
        <v>178779</v>
      </c>
      <c r="N51" s="1"/>
      <c r="O51" s="1"/>
      <c r="P51" s="8">
        <v>-2086</v>
      </c>
      <c r="Q51" s="8">
        <v>0</v>
      </c>
      <c r="R51" s="1" t="s">
        <v>28</v>
      </c>
    </row>
    <row r="52" spans="1:18" ht="30" hidden="1" x14ac:dyDescent="0.25">
      <c r="A52" s="6">
        <v>64400050</v>
      </c>
      <c r="B52" s="1"/>
      <c r="C52" s="1"/>
      <c r="D52" s="1"/>
      <c r="E52" s="1">
        <v>43765</v>
      </c>
      <c r="F52" s="1" t="s">
        <v>8</v>
      </c>
      <c r="G52" s="1" t="s">
        <v>105</v>
      </c>
      <c r="H52" s="1">
        <v>4</v>
      </c>
      <c r="I52" s="7">
        <v>44312</v>
      </c>
      <c r="J52" s="1" t="s">
        <v>32</v>
      </c>
      <c r="K52" s="1" t="s">
        <v>47</v>
      </c>
      <c r="L52" s="1">
        <v>10</v>
      </c>
      <c r="M52" s="1">
        <v>175444</v>
      </c>
      <c r="N52" s="1"/>
      <c r="O52" s="1"/>
      <c r="P52" s="8">
        <v>8800</v>
      </c>
      <c r="Q52" s="8">
        <v>0</v>
      </c>
      <c r="R52" s="1" t="s">
        <v>28</v>
      </c>
    </row>
    <row r="53" spans="1:18" ht="30" hidden="1" x14ac:dyDescent="0.25">
      <c r="A53" s="6">
        <v>63900233</v>
      </c>
      <c r="B53" s="1"/>
      <c r="C53" s="1"/>
      <c r="D53" s="1"/>
      <c r="E53" s="1">
        <v>43765</v>
      </c>
      <c r="F53" s="1" t="s">
        <v>8</v>
      </c>
      <c r="G53" s="1" t="s">
        <v>105</v>
      </c>
      <c r="H53" s="1">
        <v>4</v>
      </c>
      <c r="I53" s="7">
        <v>44672</v>
      </c>
      <c r="J53" s="1" t="s">
        <v>104</v>
      </c>
      <c r="K53" s="1" t="s">
        <v>100</v>
      </c>
      <c r="L53" s="1">
        <v>10</v>
      </c>
      <c r="M53" s="1">
        <v>180780</v>
      </c>
      <c r="N53" s="1"/>
      <c r="O53" s="1"/>
      <c r="P53" s="8">
        <v>5000</v>
      </c>
      <c r="Q53" s="8">
        <v>0</v>
      </c>
      <c r="R53" s="1" t="s">
        <v>28</v>
      </c>
    </row>
    <row r="54" spans="1:18" ht="30" hidden="1" x14ac:dyDescent="0.25">
      <c r="A54" s="6">
        <v>64150000</v>
      </c>
      <c r="B54" s="1"/>
      <c r="C54" s="1"/>
      <c r="D54" s="1"/>
      <c r="E54" s="1">
        <v>43765</v>
      </c>
      <c r="F54" s="1" t="s">
        <v>8</v>
      </c>
      <c r="G54" s="1" t="s">
        <v>105</v>
      </c>
      <c r="H54" s="1">
        <v>3</v>
      </c>
      <c r="I54" s="7">
        <v>44655</v>
      </c>
      <c r="J54" s="1" t="s">
        <v>34</v>
      </c>
      <c r="K54" s="1" t="s">
        <v>101</v>
      </c>
      <c r="L54" s="1">
        <v>10</v>
      </c>
      <c r="M54" s="1">
        <v>181123</v>
      </c>
      <c r="N54" s="1"/>
      <c r="O54" s="1"/>
      <c r="P54" s="8">
        <v>2200</v>
      </c>
      <c r="Q54" s="8">
        <v>0</v>
      </c>
      <c r="R54" s="1" t="s">
        <v>28</v>
      </c>
    </row>
    <row r="55" spans="1:18" ht="30" hidden="1" x14ac:dyDescent="0.25">
      <c r="A55" s="6">
        <v>64400050</v>
      </c>
      <c r="B55" s="1"/>
      <c r="C55" s="1"/>
      <c r="D55" s="1"/>
      <c r="E55" s="1">
        <v>43765</v>
      </c>
      <c r="F55" s="1" t="s">
        <v>8</v>
      </c>
      <c r="G55" s="1" t="s">
        <v>105</v>
      </c>
      <c r="H55" s="1">
        <v>4</v>
      </c>
      <c r="I55" s="7">
        <v>44672</v>
      </c>
      <c r="J55" s="1" t="s">
        <v>34</v>
      </c>
      <c r="K55" s="1" t="s">
        <v>102</v>
      </c>
      <c r="L55" s="1">
        <v>10</v>
      </c>
      <c r="M55" s="1">
        <v>181406</v>
      </c>
      <c r="N55" s="1"/>
      <c r="O55" s="1"/>
      <c r="P55" s="8">
        <v>1500</v>
      </c>
      <c r="Q55" s="8">
        <v>0</v>
      </c>
      <c r="R55" s="1" t="s">
        <v>28</v>
      </c>
    </row>
  </sheetData>
  <autoFilter ref="J4:K55" xr:uid="{00000000-0001-0000-0100-000000000000}">
    <filterColumn colId="1">
      <filters>
        <filter val="Atletiek Vereniging AAA"/>
      </filters>
    </filterColumn>
  </autoFilter>
  <pageMargins left="0.75" right="0.75" top="1" bottom="1" header="0.5" footer="0.5"/>
  <pageSetup paperSize="9" scale="39" orientation="landscape" r:id="rId1"/>
  <headerFooter>
    <oddHeader>&amp;CKredietbewaking
Date: &amp;D
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Kolom A verborgen</vt:lpstr>
      <vt:lpstr>1000-tallen</vt:lpstr>
      <vt:lpstr>Blad1</vt:lpstr>
      <vt:lpstr>KB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Taus, NA (Nadim)</dc:creator>
  <cp:lastModifiedBy>Taus, NA (Nadim)</cp:lastModifiedBy>
  <cp:lastPrinted>2022-07-07T19:05:26Z</cp:lastPrinted>
  <dcterms:created xsi:type="dcterms:W3CDTF">2022-07-07T15:26:14Z</dcterms:created>
  <dcterms:modified xsi:type="dcterms:W3CDTF">2022-10-18T13:27:53Z</dcterms:modified>
</cp:coreProperties>
</file>